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bnoble\Desktop\Documents\Design Tools\"/>
    </mc:Choice>
  </mc:AlternateContent>
  <bookViews>
    <workbookView xWindow="0" yWindow="0" windowWidth="23040" windowHeight="9975"/>
  </bookViews>
  <sheets>
    <sheet name="stage storage" sheetId="1" r:id="rId1"/>
    <sheet name="storage curve" sheetId="2" r:id="rId2"/>
  </sheets>
  <externalReferences>
    <externalReference r:id="rId3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  <c r="C8" i="2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3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E8" i="2" l="1"/>
  <c r="J8" i="2"/>
  <c r="B9" i="2"/>
  <c r="F3" i="1"/>
  <c r="F4" i="1"/>
  <c r="F5" i="1"/>
  <c r="F6" i="1"/>
  <c r="F7" i="1"/>
  <c r="F8" i="1"/>
  <c r="F9" i="1"/>
  <c r="H9" i="1" s="1"/>
  <c r="L9" i="1" s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C9" i="2" l="1"/>
  <c r="B10" i="2"/>
  <c r="B44" i="1"/>
  <c r="B11" i="2" l="1"/>
  <c r="C10" i="2"/>
  <c r="D9" i="2" s="1"/>
  <c r="E9" i="2"/>
  <c r="J9" i="2"/>
  <c r="D8" i="2"/>
  <c r="H44" i="1"/>
  <c r="L44" i="1" s="1"/>
  <c r="B43" i="1"/>
  <c r="H43" i="1" s="1"/>
  <c r="L43" i="1" s="1"/>
  <c r="F8" i="2" l="1"/>
  <c r="H8" i="2" s="1"/>
  <c r="E10" i="2"/>
  <c r="F9" i="2" s="1"/>
  <c r="H9" i="2" s="1"/>
  <c r="B12" i="2"/>
  <c r="C11" i="2"/>
  <c r="D10" i="2" s="1"/>
  <c r="B42" i="1"/>
  <c r="H42" i="1" s="1"/>
  <c r="L42" i="1" s="1"/>
  <c r="B13" i="2" l="1"/>
  <c r="C12" i="2"/>
  <c r="D11" i="2" s="1"/>
  <c r="E11" i="2"/>
  <c r="B41" i="1"/>
  <c r="H41" i="1" s="1"/>
  <c r="L41" i="1" s="1"/>
  <c r="B14" i="2" l="1"/>
  <c r="C13" i="2"/>
  <c r="F10" i="2"/>
  <c r="E12" i="2"/>
  <c r="D12" i="2"/>
  <c r="B40" i="1"/>
  <c r="H40" i="1" s="1"/>
  <c r="L40" i="1" s="1"/>
  <c r="H10" i="2" l="1"/>
  <c r="J10" i="2"/>
  <c r="E13" i="2"/>
  <c r="F12" i="2" s="1"/>
  <c r="C14" i="2"/>
  <c r="D13" i="2" s="1"/>
  <c r="B15" i="2"/>
  <c r="F11" i="2"/>
  <c r="B39" i="1"/>
  <c r="H39" i="1" s="1"/>
  <c r="L39" i="1" s="1"/>
  <c r="G12" i="2" l="1"/>
  <c r="G11" i="2" s="1"/>
  <c r="G10" i="2" s="1"/>
  <c r="J12" i="2"/>
  <c r="H11" i="2"/>
  <c r="J11" i="2"/>
  <c r="H12" i="2"/>
  <c r="C15" i="2"/>
  <c r="B16" i="2"/>
  <c r="E14" i="2"/>
  <c r="D14" i="2"/>
  <c r="B38" i="1"/>
  <c r="H38" i="1" s="1"/>
  <c r="L38" i="1" s="1"/>
  <c r="E15" i="2" l="1"/>
  <c r="D15" i="2"/>
  <c r="F13" i="2"/>
  <c r="B17" i="2"/>
  <c r="C16" i="2"/>
  <c r="B37" i="1"/>
  <c r="H37" i="1" s="1"/>
  <c r="L37" i="1" s="1"/>
  <c r="H13" i="2" l="1"/>
  <c r="J13" i="2"/>
  <c r="E16" i="2"/>
  <c r="B18" i="2"/>
  <c r="C17" i="2"/>
  <c r="D16" i="2" s="1"/>
  <c r="F14" i="2"/>
  <c r="B36" i="1"/>
  <c r="H36" i="1" s="1"/>
  <c r="L36" i="1" s="1"/>
  <c r="C18" i="2" l="1"/>
  <c r="B19" i="2"/>
  <c r="J14" i="2"/>
  <c r="H14" i="2"/>
  <c r="E17" i="2"/>
  <c r="D17" i="2"/>
  <c r="F15" i="2"/>
  <c r="B35" i="1"/>
  <c r="H35" i="1" s="1"/>
  <c r="L35" i="1" s="1"/>
  <c r="F16" i="2" l="1"/>
  <c r="B20" i="2"/>
  <c r="C19" i="2"/>
  <c r="J15" i="2"/>
  <c r="H15" i="2"/>
  <c r="E18" i="2"/>
  <c r="D18" i="2"/>
  <c r="B34" i="1"/>
  <c r="H34" i="1" s="1"/>
  <c r="L34" i="1" s="1"/>
  <c r="B21" i="2" l="1"/>
  <c r="C20" i="2"/>
  <c r="J16" i="2"/>
  <c r="H16" i="2"/>
  <c r="E19" i="2"/>
  <c r="D19" i="2"/>
  <c r="F17" i="2"/>
  <c r="B33" i="1"/>
  <c r="H33" i="1" s="1"/>
  <c r="L33" i="1" s="1"/>
  <c r="J17" i="2" l="1"/>
  <c r="H17" i="2"/>
  <c r="E20" i="2"/>
  <c r="F19" i="2" s="1"/>
  <c r="D20" i="2"/>
  <c r="F18" i="2"/>
  <c r="C21" i="2"/>
  <c r="B22" i="2"/>
  <c r="B32" i="1"/>
  <c r="H32" i="1" s="1"/>
  <c r="L32" i="1" s="1"/>
  <c r="J19" i="2" l="1"/>
  <c r="H19" i="2"/>
  <c r="E21" i="2"/>
  <c r="D21" i="2"/>
  <c r="J18" i="2"/>
  <c r="H18" i="2"/>
  <c r="B23" i="2"/>
  <c r="C22" i="2"/>
  <c r="B31" i="1"/>
  <c r="H31" i="1" s="1"/>
  <c r="L31" i="1" s="1"/>
  <c r="E22" i="2" l="1"/>
  <c r="F21" i="2" s="1"/>
  <c r="D22" i="2"/>
  <c r="F20" i="2"/>
  <c r="B24" i="2"/>
  <c r="C23" i="2"/>
  <c r="B30" i="1"/>
  <c r="H30" i="1" s="1"/>
  <c r="L30" i="1" s="1"/>
  <c r="J21" i="2" l="1"/>
  <c r="H21" i="2"/>
  <c r="E23" i="2"/>
  <c r="D23" i="2"/>
  <c r="J20" i="2"/>
  <c r="H20" i="2"/>
  <c r="C24" i="2"/>
  <c r="B25" i="2"/>
  <c r="B29" i="1"/>
  <c r="H29" i="1" s="1"/>
  <c r="L29" i="1" s="1"/>
  <c r="F22" i="2" l="1"/>
  <c r="B26" i="2"/>
  <c r="C25" i="2"/>
  <c r="E24" i="2"/>
  <c r="F23" i="2" s="1"/>
  <c r="D24" i="2"/>
  <c r="B28" i="1"/>
  <c r="H28" i="1" s="1"/>
  <c r="L28" i="1" s="1"/>
  <c r="J23" i="2" l="1"/>
  <c r="H23" i="2"/>
  <c r="J22" i="2"/>
  <c r="H22" i="2"/>
  <c r="E25" i="2"/>
  <c r="D25" i="2"/>
  <c r="B27" i="2"/>
  <c r="C26" i="2"/>
  <c r="B27" i="1"/>
  <c r="H27" i="1" s="1"/>
  <c r="L27" i="1" s="1"/>
  <c r="E26" i="2" l="1"/>
  <c r="C27" i="2"/>
  <c r="D26" i="2" s="1"/>
  <c r="B28" i="2"/>
  <c r="F24" i="2"/>
  <c r="B26" i="1"/>
  <c r="H26" i="1" s="1"/>
  <c r="L26" i="1" s="1"/>
  <c r="B29" i="2" l="1"/>
  <c r="C28" i="2"/>
  <c r="J24" i="2"/>
  <c r="H24" i="2"/>
  <c r="E27" i="2"/>
  <c r="D27" i="2"/>
  <c r="F25" i="2"/>
  <c r="B25" i="1"/>
  <c r="H25" i="1" s="1"/>
  <c r="L25" i="1" s="1"/>
  <c r="E28" i="2" l="1"/>
  <c r="F27" i="2" s="1"/>
  <c r="B30" i="2"/>
  <c r="C29" i="2"/>
  <c r="D28" i="2" s="1"/>
  <c r="H25" i="2"/>
  <c r="J25" i="2"/>
  <c r="F26" i="2"/>
  <c r="B24" i="1"/>
  <c r="H24" i="1" s="1"/>
  <c r="L24" i="1" s="1"/>
  <c r="H27" i="2" l="1"/>
  <c r="J27" i="2"/>
  <c r="J26" i="2"/>
  <c r="H26" i="2"/>
  <c r="E29" i="2"/>
  <c r="F28" i="2" s="1"/>
  <c r="D29" i="2"/>
  <c r="C30" i="2"/>
  <c r="B31" i="2"/>
  <c r="B23" i="1"/>
  <c r="H23" i="1" s="1"/>
  <c r="L23" i="1" s="1"/>
  <c r="J28" i="2" l="1"/>
  <c r="H28" i="2"/>
  <c r="E30" i="2"/>
  <c r="D30" i="2"/>
  <c r="B32" i="2"/>
  <c r="C31" i="2"/>
  <c r="B22" i="1"/>
  <c r="H22" i="1" s="1"/>
  <c r="L22" i="1" s="1"/>
  <c r="E31" i="2" l="1"/>
  <c r="D31" i="2"/>
  <c r="B33" i="2"/>
  <c r="C32" i="2"/>
  <c r="F29" i="2"/>
  <c r="B21" i="1"/>
  <c r="H21" i="1" s="1"/>
  <c r="L21" i="1" s="1"/>
  <c r="E32" i="2" l="1"/>
  <c r="D32" i="2"/>
  <c r="C33" i="2"/>
  <c r="B34" i="2"/>
  <c r="J29" i="2"/>
  <c r="H29" i="2"/>
  <c r="F30" i="2"/>
  <c r="B20" i="1"/>
  <c r="H20" i="1" s="1"/>
  <c r="L20" i="1" s="1"/>
  <c r="J30" i="2" l="1"/>
  <c r="H30" i="2"/>
  <c r="C34" i="2"/>
  <c r="B35" i="2"/>
  <c r="E33" i="2"/>
  <c r="D33" i="2"/>
  <c r="F31" i="2"/>
  <c r="B19" i="1"/>
  <c r="H19" i="1" s="1"/>
  <c r="L19" i="1" s="1"/>
  <c r="H31" i="2" l="1"/>
  <c r="J31" i="2"/>
  <c r="E34" i="2"/>
  <c r="D34" i="2"/>
  <c r="F32" i="2"/>
  <c r="C35" i="2"/>
  <c r="B36" i="2"/>
  <c r="B18" i="1"/>
  <c r="H18" i="1" s="1"/>
  <c r="L18" i="1" s="1"/>
  <c r="C36" i="2" l="1"/>
  <c r="B37" i="2"/>
  <c r="F33" i="2"/>
  <c r="E35" i="2"/>
  <c r="D35" i="2"/>
  <c r="J32" i="2"/>
  <c r="H32" i="2"/>
  <c r="B17" i="1"/>
  <c r="H17" i="1" s="1"/>
  <c r="L17" i="1" s="1"/>
  <c r="C37" i="2" l="1"/>
  <c r="B38" i="2"/>
  <c r="E36" i="2"/>
  <c r="F35" i="2" s="1"/>
  <c r="J35" i="2" s="1"/>
  <c r="D36" i="2"/>
  <c r="F34" i="2"/>
  <c r="J33" i="2"/>
  <c r="H33" i="2"/>
  <c r="B16" i="1"/>
  <c r="H16" i="1" s="1"/>
  <c r="L16" i="1" s="1"/>
  <c r="E37" i="2" l="1"/>
  <c r="D37" i="2"/>
  <c r="C38" i="2"/>
  <c r="B39" i="2"/>
  <c r="J34" i="2"/>
  <c r="H34" i="2"/>
  <c r="H35" i="2"/>
  <c r="B15" i="1"/>
  <c r="H15" i="1" s="1"/>
  <c r="L15" i="1" s="1"/>
  <c r="C39" i="2" l="1"/>
  <c r="B40" i="2"/>
  <c r="E38" i="2"/>
  <c r="F37" i="2" s="1"/>
  <c r="J37" i="2" s="1"/>
  <c r="D38" i="2"/>
  <c r="F36" i="2"/>
  <c r="B14" i="1"/>
  <c r="H14" i="1" s="1"/>
  <c r="L14" i="1" s="1"/>
  <c r="J36" i="2" l="1"/>
  <c r="H36" i="2"/>
  <c r="C40" i="2"/>
  <c r="B41" i="2"/>
  <c r="H37" i="2"/>
  <c r="E39" i="2"/>
  <c r="D39" i="2"/>
  <c r="B13" i="1"/>
  <c r="H13" i="1" s="1"/>
  <c r="L13" i="1" s="1"/>
  <c r="E40" i="2" l="1"/>
  <c r="D40" i="2"/>
  <c r="F38" i="2"/>
  <c r="C41" i="2"/>
  <c r="B42" i="2"/>
  <c r="B12" i="1"/>
  <c r="H12" i="1" s="1"/>
  <c r="L12" i="1" s="1"/>
  <c r="C42" i="2" l="1"/>
  <c r="B43" i="2"/>
  <c r="E41" i="2"/>
  <c r="D41" i="2"/>
  <c r="J38" i="2"/>
  <c r="H38" i="2"/>
  <c r="F39" i="2"/>
  <c r="B11" i="1"/>
  <c r="H11" i="1" s="1"/>
  <c r="L11" i="1" s="1"/>
  <c r="C43" i="2" l="1"/>
  <c r="B44" i="2"/>
  <c r="E42" i="2"/>
  <c r="F41" i="2" s="1"/>
  <c r="D42" i="2"/>
  <c r="F40" i="2"/>
  <c r="J39" i="2"/>
  <c r="H39" i="2"/>
  <c r="B10" i="1"/>
  <c r="H10" i="1" s="1"/>
  <c r="L10" i="1" s="1"/>
  <c r="J41" i="2" l="1"/>
  <c r="H41" i="2"/>
  <c r="J40" i="2"/>
  <c r="H40" i="2"/>
  <c r="C44" i="2"/>
  <c r="B45" i="2"/>
  <c r="E43" i="2"/>
  <c r="D43" i="2"/>
  <c r="B8" i="1"/>
  <c r="H8" i="1" s="1"/>
  <c r="L8" i="1" s="1"/>
  <c r="J44" i="2" l="1"/>
  <c r="E44" i="2"/>
  <c r="C45" i="2"/>
  <c r="B46" i="2"/>
  <c r="F42" i="2"/>
  <c r="B7" i="1"/>
  <c r="H7" i="1" s="1"/>
  <c r="L7" i="1" s="1"/>
  <c r="C46" i="2" l="1"/>
  <c r="B47" i="2"/>
  <c r="J45" i="2"/>
  <c r="E45" i="2"/>
  <c r="F44" i="2" s="1"/>
  <c r="D45" i="2"/>
  <c r="F43" i="2"/>
  <c r="J42" i="2"/>
  <c r="H42" i="2"/>
  <c r="D44" i="2"/>
  <c r="B6" i="1"/>
  <c r="H6" i="1" s="1"/>
  <c r="L6" i="1" s="1"/>
  <c r="J43" i="2" l="1"/>
  <c r="H43" i="2"/>
  <c r="C47" i="2"/>
  <c r="B48" i="2"/>
  <c r="H44" i="2"/>
  <c r="J46" i="2"/>
  <c r="E46" i="2"/>
  <c r="F45" i="2" s="1"/>
  <c r="H45" i="2" s="1"/>
  <c r="B5" i="1"/>
  <c r="H5" i="1" s="1"/>
  <c r="L5" i="1" s="1"/>
  <c r="J47" i="2" l="1"/>
  <c r="E47" i="2"/>
  <c r="F46" i="2" s="1"/>
  <c r="D46" i="2"/>
  <c r="C48" i="2"/>
  <c r="B49" i="2"/>
  <c r="B4" i="1"/>
  <c r="H4" i="1" s="1"/>
  <c r="L4" i="1" s="1"/>
  <c r="H46" i="2" l="1"/>
  <c r="J48" i="2"/>
  <c r="E48" i="2"/>
  <c r="D47" i="2"/>
  <c r="C49" i="2"/>
  <c r="D48" i="2" s="1"/>
  <c r="B50" i="2"/>
  <c r="B3" i="1"/>
  <c r="H3" i="1" s="1"/>
  <c r="L3" i="1" s="1"/>
  <c r="C50" i="2" l="1"/>
  <c r="B51" i="2"/>
  <c r="J49" i="2"/>
  <c r="E49" i="2"/>
  <c r="F48" i="2" s="1"/>
  <c r="H48" i="2" s="1"/>
  <c r="D49" i="2"/>
  <c r="F47" i="2"/>
  <c r="H47" i="2" s="1"/>
  <c r="B52" i="2" l="1"/>
  <c r="C51" i="2"/>
  <c r="J50" i="2"/>
  <c r="E50" i="2"/>
  <c r="D50" i="2"/>
  <c r="C52" i="2" l="1"/>
  <c r="B53" i="2"/>
  <c r="F49" i="2"/>
  <c r="H49" i="2" s="1"/>
  <c r="E51" i="2"/>
  <c r="F50" i="2" s="1"/>
  <c r="H50" i="2" s="1"/>
  <c r="D51" i="2"/>
  <c r="J51" i="2"/>
  <c r="J52" i="2" l="1"/>
  <c r="E52" i="2"/>
  <c r="D52" i="2"/>
  <c r="B54" i="2"/>
  <c r="C53" i="2"/>
  <c r="F51" i="2"/>
  <c r="H51" i="2" s="1"/>
  <c r="E53" i="2" l="1"/>
  <c r="D53" i="2"/>
  <c r="J53" i="2"/>
  <c r="F52" i="2"/>
  <c r="H52" i="2" s="1"/>
  <c r="C54" i="2"/>
  <c r="B55" i="2"/>
  <c r="B56" i="2" l="1"/>
  <c r="C55" i="2"/>
  <c r="J54" i="2"/>
  <c r="E54" i="2"/>
  <c r="F53" i="2" s="1"/>
  <c r="H53" i="2" s="1"/>
  <c r="D54" i="2"/>
  <c r="E55" i="2" l="1"/>
  <c r="D55" i="2"/>
  <c r="J55" i="2"/>
  <c r="C56" i="2"/>
  <c r="B57" i="2"/>
  <c r="F54" i="2"/>
  <c r="H54" i="2" s="1"/>
  <c r="B58" i="2" l="1"/>
  <c r="C57" i="2"/>
  <c r="J56" i="2"/>
  <c r="E56" i="2"/>
  <c r="F55" i="2" s="1"/>
  <c r="H55" i="2" s="1"/>
  <c r="D56" i="2"/>
  <c r="E57" i="2" l="1"/>
  <c r="D57" i="2"/>
  <c r="J57" i="2"/>
  <c r="C58" i="2"/>
  <c r="B59" i="2"/>
  <c r="F56" i="2"/>
  <c r="H56" i="2" s="1"/>
  <c r="B60" i="2" l="1"/>
  <c r="C59" i="2"/>
  <c r="J58" i="2"/>
  <c r="E58" i="2"/>
  <c r="D58" i="2"/>
  <c r="C60" i="2" l="1"/>
  <c r="B61" i="2"/>
  <c r="B62" i="2" s="1"/>
  <c r="E59" i="2"/>
  <c r="D59" i="2"/>
  <c r="J59" i="2"/>
  <c r="F57" i="2"/>
  <c r="H57" i="2" s="1"/>
  <c r="C62" i="2" l="1"/>
  <c r="B63" i="2"/>
  <c r="C61" i="2"/>
  <c r="J60" i="2"/>
  <c r="E60" i="2"/>
  <c r="D60" i="2"/>
  <c r="F58" i="2"/>
  <c r="H58" i="2" s="1"/>
  <c r="B64" i="2" l="1"/>
  <c r="C63" i="2"/>
  <c r="J62" i="2"/>
  <c r="D62" i="2"/>
  <c r="E62" i="2"/>
  <c r="E61" i="2"/>
  <c r="F60" i="2" s="1"/>
  <c r="H60" i="2" s="1"/>
  <c r="D61" i="2"/>
  <c r="J61" i="2"/>
  <c r="F59" i="2"/>
  <c r="H59" i="2" s="1"/>
  <c r="D63" i="2" l="1"/>
  <c r="E63" i="2"/>
  <c r="J63" i="2"/>
  <c r="C64" i="2"/>
  <c r="B65" i="2"/>
  <c r="F61" i="2"/>
  <c r="H61" i="2" s="1"/>
  <c r="B66" i="2" l="1"/>
  <c r="C65" i="2"/>
  <c r="J64" i="2"/>
  <c r="E64" i="2"/>
  <c r="D64" i="2"/>
  <c r="F62" i="2"/>
  <c r="H62" i="2" s="1"/>
  <c r="F63" i="2" l="1"/>
  <c r="H63" i="2" s="1"/>
  <c r="D65" i="2"/>
  <c r="E65" i="2"/>
  <c r="J65" i="2"/>
  <c r="C66" i="2"/>
  <c r="B67" i="2"/>
  <c r="J66" i="2" l="1"/>
  <c r="D66" i="2"/>
  <c r="E66" i="2"/>
  <c r="F65" i="2" s="1"/>
  <c r="H65" i="2" s="1"/>
  <c r="B68" i="2"/>
  <c r="C67" i="2"/>
  <c r="F64" i="2"/>
  <c r="H64" i="2" s="1"/>
  <c r="D67" i="2" l="1"/>
  <c r="E67" i="2"/>
  <c r="J67" i="2"/>
  <c r="C68" i="2"/>
  <c r="B69" i="2"/>
  <c r="B70" i="2" l="1"/>
  <c r="C69" i="2"/>
  <c r="J68" i="2"/>
  <c r="D68" i="2"/>
  <c r="E68" i="2"/>
  <c r="F67" i="2" s="1"/>
  <c r="H67" i="2" s="1"/>
  <c r="F66" i="2"/>
  <c r="H66" i="2" s="1"/>
  <c r="D69" i="2" l="1"/>
  <c r="E69" i="2"/>
  <c r="F68" i="2" s="1"/>
  <c r="H68" i="2" s="1"/>
  <c r="J69" i="2"/>
  <c r="C70" i="2"/>
  <c r="B71" i="2"/>
  <c r="J70" i="2" l="1"/>
  <c r="D70" i="2"/>
  <c r="E70" i="2"/>
  <c r="F69" i="2" s="1"/>
  <c r="H69" i="2" s="1"/>
  <c r="B72" i="2"/>
  <c r="C71" i="2"/>
  <c r="C72" i="2" l="1"/>
  <c r="B73" i="2"/>
  <c r="D71" i="2"/>
  <c r="E71" i="2"/>
  <c r="F70" i="2" s="1"/>
  <c r="H70" i="2" s="1"/>
  <c r="J71" i="2"/>
  <c r="B74" i="2" l="1"/>
  <c r="C73" i="2"/>
  <c r="J72" i="2"/>
  <c r="D72" i="2"/>
  <c r="E72" i="2"/>
  <c r="F71" i="2" s="1"/>
  <c r="H71" i="2" s="1"/>
  <c r="D73" i="2" l="1"/>
  <c r="E73" i="2"/>
  <c r="J73" i="2"/>
  <c r="C74" i="2"/>
  <c r="B75" i="2"/>
  <c r="B76" i="2" l="1"/>
  <c r="C75" i="2"/>
  <c r="J74" i="2"/>
  <c r="D74" i="2"/>
  <c r="E74" i="2"/>
  <c r="F73" i="2" s="1"/>
  <c r="H73" i="2" s="1"/>
  <c r="F72" i="2"/>
  <c r="H72" i="2" s="1"/>
  <c r="D75" i="2" l="1"/>
  <c r="E75" i="2"/>
  <c r="F74" i="2" s="1"/>
  <c r="H74" i="2" s="1"/>
  <c r="J75" i="2"/>
  <c r="C76" i="2"/>
  <c r="B77" i="2"/>
  <c r="J76" i="2" l="1"/>
  <c r="D76" i="2"/>
  <c r="E76" i="2"/>
  <c r="B78" i="2"/>
  <c r="C77" i="2"/>
  <c r="D77" i="2" l="1"/>
  <c r="E77" i="2"/>
  <c r="J77" i="2"/>
  <c r="C78" i="2"/>
  <c r="B79" i="2"/>
  <c r="F75" i="2"/>
  <c r="H75" i="2" s="1"/>
  <c r="B80" i="2" l="1"/>
  <c r="C79" i="2"/>
  <c r="J78" i="2"/>
  <c r="D78" i="2"/>
  <c r="E78" i="2"/>
  <c r="F77" i="2" s="1"/>
  <c r="H77" i="2" s="1"/>
  <c r="F76" i="2"/>
  <c r="H76" i="2" s="1"/>
  <c r="D79" i="2" l="1"/>
  <c r="E79" i="2"/>
  <c r="J79" i="2"/>
  <c r="C80" i="2"/>
  <c r="B81" i="2"/>
  <c r="B82" i="2" l="1"/>
  <c r="C81" i="2"/>
  <c r="J80" i="2"/>
  <c r="D80" i="2"/>
  <c r="E80" i="2"/>
  <c r="F79" i="2" s="1"/>
  <c r="H79" i="2" s="1"/>
  <c r="F78" i="2"/>
  <c r="H78" i="2" s="1"/>
  <c r="C82" i="2" l="1"/>
  <c r="B83" i="2"/>
  <c r="D81" i="2"/>
  <c r="E81" i="2"/>
  <c r="J81" i="2"/>
  <c r="B84" i="2" l="1"/>
  <c r="C83" i="2"/>
  <c r="F80" i="2"/>
  <c r="H80" i="2" s="1"/>
  <c r="J82" i="2"/>
  <c r="D82" i="2"/>
  <c r="E82" i="2"/>
  <c r="D83" i="2" l="1"/>
  <c r="E83" i="2"/>
  <c r="J83" i="2"/>
  <c r="C84" i="2"/>
  <c r="B85" i="2"/>
  <c r="F81" i="2"/>
  <c r="H81" i="2" s="1"/>
  <c r="B86" i="2" l="1"/>
  <c r="C85" i="2"/>
  <c r="J84" i="2"/>
  <c r="D84" i="2"/>
  <c r="E84" i="2"/>
  <c r="F83" i="2" s="1"/>
  <c r="H83" i="2" s="1"/>
  <c r="F82" i="2"/>
  <c r="H82" i="2" s="1"/>
  <c r="D85" i="2" l="1"/>
  <c r="E85" i="2"/>
  <c r="J85" i="2"/>
  <c r="C86" i="2"/>
  <c r="B87" i="2"/>
  <c r="J86" i="2" l="1"/>
  <c r="D86" i="2"/>
  <c r="E86" i="2"/>
  <c r="F85" i="2" s="1"/>
  <c r="H85" i="2" s="1"/>
  <c r="F84" i="2"/>
  <c r="H84" i="2" s="1"/>
  <c r="B88" i="2"/>
  <c r="C87" i="2"/>
  <c r="D87" i="2" l="1"/>
  <c r="E87" i="2"/>
  <c r="J87" i="2"/>
  <c r="C88" i="2"/>
  <c r="B89" i="2"/>
  <c r="F86" i="2"/>
  <c r="H86" i="2" s="1"/>
  <c r="B90" i="2" l="1"/>
  <c r="C89" i="2"/>
  <c r="J88" i="2"/>
  <c r="D88" i="2"/>
  <c r="E88" i="2"/>
  <c r="F87" i="2" s="1"/>
  <c r="H87" i="2" s="1"/>
  <c r="D89" i="2" l="1"/>
  <c r="E89" i="2"/>
  <c r="J89" i="2"/>
  <c r="C90" i="2"/>
  <c r="B91" i="2"/>
  <c r="B92" i="2" l="1"/>
  <c r="C91" i="2"/>
  <c r="J90" i="2"/>
  <c r="D90" i="2"/>
  <c r="E90" i="2"/>
  <c r="F89" i="2"/>
  <c r="H89" i="2"/>
  <c r="F88" i="2"/>
  <c r="H88" i="2" s="1"/>
  <c r="D91" i="2" l="1"/>
  <c r="E91" i="2"/>
  <c r="F90" i="2" s="1"/>
  <c r="H90" i="2" s="1"/>
  <c r="J91" i="2"/>
  <c r="C92" i="2"/>
  <c r="B93" i="2"/>
  <c r="J92" i="2" l="1"/>
  <c r="D92" i="2"/>
  <c r="E92" i="2"/>
  <c r="F91" i="2" s="1"/>
  <c r="H91" i="2" s="1"/>
  <c r="B94" i="2"/>
  <c r="C93" i="2"/>
  <c r="D93" i="2" l="1"/>
  <c r="E93" i="2"/>
  <c r="J93" i="2"/>
  <c r="C94" i="2"/>
  <c r="B95" i="2"/>
  <c r="B96" i="2" l="1"/>
  <c r="C95" i="2"/>
  <c r="J94" i="2"/>
  <c r="D94" i="2"/>
  <c r="E94" i="2"/>
  <c r="F93" i="2" s="1"/>
  <c r="H93" i="2" s="1"/>
  <c r="F92" i="2"/>
  <c r="H92" i="2" s="1"/>
  <c r="D95" i="2" l="1"/>
  <c r="E95" i="2"/>
  <c r="F94" i="2" s="1"/>
  <c r="H94" i="2" s="1"/>
  <c r="J95" i="2"/>
  <c r="B97" i="2"/>
  <c r="C96" i="2"/>
  <c r="C97" i="2" l="1"/>
  <c r="B98" i="2"/>
  <c r="D96" i="2"/>
  <c r="J96" i="2"/>
  <c r="E96" i="2"/>
  <c r="F95" i="2"/>
  <c r="H95" i="2" s="1"/>
  <c r="B99" i="2" l="1"/>
  <c r="C98" i="2"/>
  <c r="J97" i="2"/>
  <c r="D97" i="2"/>
  <c r="E97" i="2"/>
  <c r="D98" i="2" l="1"/>
  <c r="E98" i="2"/>
  <c r="J98" i="2"/>
  <c r="C99" i="2"/>
  <c r="B100" i="2"/>
  <c r="F96" i="2"/>
  <c r="H96" i="2" s="1"/>
  <c r="B101" i="2" l="1"/>
  <c r="C100" i="2"/>
  <c r="J99" i="2"/>
  <c r="D99" i="2"/>
  <c r="E99" i="2"/>
  <c r="F98" i="2" s="1"/>
  <c r="H98" i="2" s="1"/>
  <c r="F97" i="2"/>
  <c r="H97" i="2" s="1"/>
  <c r="D100" i="2" l="1"/>
  <c r="E100" i="2"/>
  <c r="J100" i="2"/>
  <c r="C101" i="2"/>
  <c r="B102" i="2"/>
  <c r="C102" i="2" s="1"/>
  <c r="D102" i="2" l="1"/>
  <c r="E102" i="2"/>
  <c r="J102" i="2"/>
  <c r="J101" i="2"/>
  <c r="D101" i="2"/>
  <c r="E101" i="2"/>
  <c r="F101" i="2" s="1"/>
  <c r="F99" i="2"/>
  <c r="H99" i="2" s="1"/>
  <c r="F100" i="2" l="1"/>
  <c r="H100" i="2" s="1"/>
  <c r="H101" i="2"/>
  <c r="B103" i="2"/>
  <c r="B104" i="2" l="1"/>
  <c r="C103" i="2"/>
  <c r="J103" i="2" l="1"/>
  <c r="E103" i="2"/>
  <c r="F102" i="2" s="1"/>
  <c r="H102" i="2" s="1"/>
  <c r="D103" i="2"/>
  <c r="B105" i="2"/>
  <c r="C104" i="2"/>
  <c r="D104" i="2" l="1"/>
  <c r="J104" i="2"/>
  <c r="E104" i="2"/>
  <c r="B106" i="2"/>
  <c r="C105" i="2"/>
  <c r="J105" i="2" l="1"/>
  <c r="E105" i="2"/>
  <c r="D105" i="2"/>
  <c r="B107" i="2"/>
  <c r="C106" i="2"/>
  <c r="F103" i="2"/>
  <c r="H103" i="2" s="1"/>
  <c r="D106" i="2" l="1"/>
  <c r="J106" i="2"/>
  <c r="E106" i="2"/>
  <c r="F105" i="2" s="1"/>
  <c r="H105" i="2" s="1"/>
  <c r="B108" i="2"/>
  <c r="C107" i="2"/>
  <c r="F104" i="2"/>
  <c r="H104" i="2" s="1"/>
  <c r="J107" i="2" l="1"/>
  <c r="E107" i="2"/>
  <c r="D107" i="2"/>
  <c r="B109" i="2"/>
  <c r="C108" i="2"/>
  <c r="D108" i="2" l="1"/>
  <c r="J108" i="2"/>
  <c r="E108" i="2"/>
  <c r="F107" i="2" s="1"/>
  <c r="H107" i="2" s="1"/>
  <c r="B110" i="2"/>
  <c r="C109" i="2"/>
  <c r="F106" i="2"/>
  <c r="H106" i="2" s="1"/>
  <c r="J109" i="2" l="1"/>
  <c r="E109" i="2"/>
  <c r="F108" i="2" s="1"/>
  <c r="H108" i="2" s="1"/>
  <c r="D109" i="2"/>
  <c r="B111" i="2"/>
  <c r="C110" i="2"/>
  <c r="D110" i="2" l="1"/>
  <c r="J110" i="2"/>
  <c r="E110" i="2"/>
  <c r="B112" i="2"/>
  <c r="C111" i="2"/>
  <c r="J111" i="2" l="1"/>
  <c r="E111" i="2"/>
  <c r="D111" i="2"/>
  <c r="F109" i="2"/>
  <c r="H109" i="2" s="1"/>
  <c r="B113" i="2"/>
  <c r="C112" i="2"/>
  <c r="B114" i="2" l="1"/>
  <c r="C113" i="2"/>
  <c r="D112" i="2"/>
  <c r="J112" i="2"/>
  <c r="E112" i="2"/>
  <c r="F111" i="2" s="1"/>
  <c r="H111" i="2" s="1"/>
  <c r="F110" i="2"/>
  <c r="H110" i="2" s="1"/>
  <c r="J113" i="2" l="1"/>
  <c r="E113" i="2"/>
  <c r="F112" i="2" s="1"/>
  <c r="H112" i="2" s="1"/>
  <c r="D113" i="2"/>
  <c r="B115" i="2"/>
  <c r="C114" i="2"/>
  <c r="B116" i="2" l="1"/>
  <c r="C115" i="2"/>
  <c r="D114" i="2"/>
  <c r="J114" i="2"/>
  <c r="E114" i="2"/>
  <c r="J115" i="2" l="1"/>
  <c r="E115" i="2"/>
  <c r="F114" i="2" s="1"/>
  <c r="H114" i="2" s="1"/>
  <c r="D115" i="2"/>
  <c r="B117" i="2"/>
  <c r="C116" i="2"/>
  <c r="F113" i="2"/>
  <c r="H113" i="2" s="1"/>
  <c r="D116" i="2" l="1"/>
  <c r="J116" i="2"/>
  <c r="E116" i="2"/>
  <c r="B118" i="2"/>
  <c r="C117" i="2"/>
  <c r="J117" i="2" l="1"/>
  <c r="E117" i="2"/>
  <c r="D117" i="2"/>
  <c r="B119" i="2"/>
  <c r="C118" i="2"/>
  <c r="F115" i="2"/>
  <c r="H115" i="2" s="1"/>
  <c r="D118" i="2" l="1"/>
  <c r="J118" i="2"/>
  <c r="E118" i="2"/>
  <c r="B120" i="2"/>
  <c r="C119" i="2"/>
  <c r="F116" i="2"/>
  <c r="H116" i="2" s="1"/>
  <c r="C120" i="2" l="1"/>
  <c r="B121" i="2"/>
  <c r="J119" i="2"/>
  <c r="E119" i="2"/>
  <c r="D119" i="2"/>
  <c r="F117" i="2"/>
  <c r="H117" i="2" s="1"/>
  <c r="C121" i="2" l="1"/>
  <c r="B122" i="2"/>
  <c r="E120" i="2"/>
  <c r="D120" i="2"/>
  <c r="J120" i="2"/>
  <c r="F118" i="2"/>
  <c r="H118" i="2" s="1"/>
  <c r="F119" i="2" l="1"/>
  <c r="H119" i="2" s="1"/>
  <c r="C122" i="2"/>
  <c r="B123" i="2"/>
  <c r="E121" i="2"/>
  <c r="D121" i="2"/>
  <c r="J121" i="2"/>
  <c r="C123" i="2" l="1"/>
  <c r="B124" i="2"/>
  <c r="E122" i="2"/>
  <c r="F121" i="2" s="1"/>
  <c r="H121" i="2" s="1"/>
  <c r="J122" i="2"/>
  <c r="D122" i="2"/>
  <c r="F120" i="2"/>
  <c r="H120" i="2" s="1"/>
  <c r="B125" i="2" l="1"/>
  <c r="C124" i="2"/>
  <c r="E123" i="2"/>
  <c r="D123" i="2"/>
  <c r="J123" i="2"/>
  <c r="E124" i="2" l="1"/>
  <c r="F123" i="2" s="1"/>
  <c r="H123" i="2" s="1"/>
  <c r="D124" i="2"/>
  <c r="J124" i="2"/>
  <c r="C125" i="2"/>
  <c r="B126" i="2"/>
  <c r="F122" i="2"/>
  <c r="H122" i="2" s="1"/>
  <c r="B127" i="2" l="1"/>
  <c r="C126" i="2"/>
  <c r="J125" i="2"/>
  <c r="E125" i="2"/>
  <c r="F124" i="2" s="1"/>
  <c r="H124" i="2" s="1"/>
  <c r="D125" i="2"/>
  <c r="E126" i="2" l="1"/>
  <c r="F125" i="2" s="1"/>
  <c r="H125" i="2" s="1"/>
  <c r="D126" i="2"/>
  <c r="J126" i="2"/>
  <c r="C127" i="2"/>
  <c r="B128" i="2"/>
  <c r="B129" i="2" l="1"/>
  <c r="C128" i="2"/>
  <c r="J127" i="2"/>
  <c r="E127" i="2"/>
  <c r="D127" i="2"/>
  <c r="F126" i="2" l="1"/>
  <c r="H126" i="2" s="1"/>
  <c r="E128" i="2"/>
  <c r="D128" i="2"/>
  <c r="J128" i="2"/>
  <c r="C129" i="2"/>
  <c r="B130" i="2"/>
  <c r="J129" i="2" l="1"/>
  <c r="E129" i="2"/>
  <c r="D129" i="2"/>
  <c r="B131" i="2"/>
  <c r="C130" i="2"/>
  <c r="F128" i="2"/>
  <c r="H128" i="2" s="1"/>
  <c r="F127" i="2"/>
  <c r="H127" i="2" s="1"/>
  <c r="E130" i="2" l="1"/>
  <c r="F129" i="2" s="1"/>
  <c r="H129" i="2" s="1"/>
  <c r="D130" i="2"/>
  <c r="J130" i="2"/>
  <c r="C131" i="2"/>
  <c r="B132" i="2"/>
  <c r="B133" i="2" l="1"/>
  <c r="C132" i="2"/>
  <c r="J131" i="2"/>
  <c r="E131" i="2"/>
  <c r="F130" i="2" s="1"/>
  <c r="H130" i="2" s="1"/>
  <c r="D131" i="2"/>
  <c r="E132" i="2" l="1"/>
  <c r="F131" i="2" s="1"/>
  <c r="H131" i="2" s="1"/>
  <c r="D132" i="2"/>
  <c r="J132" i="2"/>
  <c r="C133" i="2"/>
  <c r="B134" i="2"/>
  <c r="B135" i="2" l="1"/>
  <c r="C134" i="2"/>
  <c r="J133" i="2"/>
  <c r="E133" i="2"/>
  <c r="D133" i="2"/>
  <c r="C135" i="2" l="1"/>
  <c r="B136" i="2"/>
  <c r="F132" i="2"/>
  <c r="H132" i="2" s="1"/>
  <c r="E134" i="2"/>
  <c r="F133" i="2" s="1"/>
  <c r="H133" i="2" s="1"/>
  <c r="D134" i="2"/>
  <c r="J134" i="2"/>
  <c r="B137" i="2" l="1"/>
  <c r="C136" i="2"/>
  <c r="J135" i="2"/>
  <c r="E135" i="2"/>
  <c r="D135" i="2"/>
  <c r="F134" i="2" l="1"/>
  <c r="H134" i="2" s="1"/>
  <c r="E136" i="2"/>
  <c r="D136" i="2"/>
  <c r="J136" i="2"/>
  <c r="C137" i="2"/>
  <c r="B138" i="2"/>
  <c r="J137" i="2" l="1"/>
  <c r="E137" i="2"/>
  <c r="D137" i="2"/>
  <c r="B139" i="2"/>
  <c r="C138" i="2"/>
  <c r="F135" i="2"/>
  <c r="H135" i="2" s="1"/>
  <c r="E138" i="2" l="1"/>
  <c r="D138" i="2"/>
  <c r="J138" i="2"/>
  <c r="C139" i="2"/>
  <c r="B140" i="2"/>
  <c r="F136" i="2"/>
  <c r="H136" i="2" s="1"/>
  <c r="B141" i="2" l="1"/>
  <c r="C140" i="2"/>
  <c r="J139" i="2"/>
  <c r="E139" i="2"/>
  <c r="F138" i="2" s="1"/>
  <c r="H138" i="2" s="1"/>
  <c r="D139" i="2"/>
  <c r="F137" i="2"/>
  <c r="H137" i="2" s="1"/>
  <c r="E140" i="2" l="1"/>
  <c r="F139" i="2" s="1"/>
  <c r="H139" i="2" s="1"/>
  <c r="D140" i="2"/>
  <c r="J140" i="2"/>
  <c r="C141" i="2"/>
  <c r="B142" i="2"/>
  <c r="J141" i="2" l="1"/>
  <c r="E141" i="2"/>
  <c r="F140" i="2" s="1"/>
  <c r="H140" i="2" s="1"/>
  <c r="D141" i="2"/>
  <c r="B143" i="2"/>
  <c r="C142" i="2"/>
  <c r="E142" i="2" l="1"/>
  <c r="F141" i="2" s="1"/>
  <c r="H141" i="2" s="1"/>
  <c r="D142" i="2"/>
  <c r="J142" i="2"/>
  <c r="C143" i="2"/>
  <c r="B144" i="2"/>
  <c r="B145" i="2" l="1"/>
  <c r="C144" i="2"/>
  <c r="J143" i="2"/>
  <c r="E143" i="2"/>
  <c r="D143" i="2"/>
  <c r="C145" i="2" l="1"/>
  <c r="B146" i="2"/>
  <c r="E144" i="2"/>
  <c r="D144" i="2"/>
  <c r="J144" i="2"/>
  <c r="F142" i="2"/>
  <c r="H142" i="2" s="1"/>
  <c r="B147" i="2" l="1"/>
  <c r="C146" i="2"/>
  <c r="J145" i="2"/>
  <c r="E145" i="2"/>
  <c r="D145" i="2"/>
  <c r="F143" i="2"/>
  <c r="H143" i="2" s="1"/>
  <c r="F144" i="2" l="1"/>
  <c r="H144" i="2" s="1"/>
  <c r="E146" i="2"/>
  <c r="D146" i="2"/>
  <c r="J146" i="2"/>
  <c r="C147" i="2"/>
  <c r="B148" i="2"/>
  <c r="J147" i="2" l="1"/>
  <c r="E147" i="2"/>
  <c r="F146" i="2" s="1"/>
  <c r="H146" i="2" s="1"/>
  <c r="D147" i="2"/>
  <c r="B149" i="2"/>
  <c r="C148" i="2"/>
  <c r="F145" i="2"/>
  <c r="H145" i="2" s="1"/>
  <c r="E148" i="2" l="1"/>
  <c r="F147" i="2" s="1"/>
  <c r="H147" i="2" s="1"/>
  <c r="D148" i="2"/>
  <c r="J148" i="2"/>
  <c r="C149" i="2"/>
  <c r="B150" i="2"/>
  <c r="B151" i="2" l="1"/>
  <c r="C150" i="2"/>
  <c r="J149" i="2"/>
  <c r="E149" i="2"/>
  <c r="F148" i="2" s="1"/>
  <c r="H148" i="2" s="1"/>
  <c r="D149" i="2"/>
  <c r="E150" i="2" l="1"/>
  <c r="F149" i="2" s="1"/>
  <c r="H149" i="2" s="1"/>
  <c r="D150" i="2"/>
  <c r="J150" i="2"/>
  <c r="C151" i="2"/>
  <c r="B152" i="2"/>
  <c r="B153" i="2" l="1"/>
  <c r="C153" i="2" s="1"/>
  <c r="C152" i="2"/>
  <c r="J151" i="2"/>
  <c r="E151" i="2"/>
  <c r="F150" i="2" s="1"/>
  <c r="H150" i="2" s="1"/>
  <c r="D151" i="2"/>
  <c r="E152" i="2" l="1"/>
  <c r="D152" i="2"/>
  <c r="J152" i="2"/>
  <c r="F151" i="2"/>
  <c r="H151" i="2" s="1"/>
  <c r="J153" i="2"/>
  <c r="E153" i="2"/>
  <c r="F153" i="2" s="1"/>
  <c r="G153" i="2" s="1"/>
  <c r="D153" i="2"/>
  <c r="F152" i="2" l="1"/>
  <c r="H152" i="2" s="1"/>
  <c r="G152" i="2"/>
  <c r="G151" i="2" s="1"/>
  <c r="G150" i="2" s="1"/>
  <c r="G149" i="2" s="1"/>
  <c r="G148" i="2" s="1"/>
  <c r="G147" i="2" s="1"/>
  <c r="G146" i="2" s="1"/>
  <c r="G145" i="2" s="1"/>
  <c r="G144" i="2" s="1"/>
  <c r="G143" i="2" s="1"/>
  <c r="G142" i="2" s="1"/>
  <c r="G141" i="2" s="1"/>
  <c r="G140" i="2" s="1"/>
  <c r="G139" i="2" s="1"/>
  <c r="G138" i="2" s="1"/>
  <c r="G137" i="2" s="1"/>
  <c r="G136" i="2" s="1"/>
  <c r="G135" i="2" s="1"/>
  <c r="G134" i="2" s="1"/>
  <c r="G133" i="2" s="1"/>
  <c r="G132" i="2" s="1"/>
  <c r="G131" i="2" s="1"/>
  <c r="G130" i="2" s="1"/>
  <c r="G129" i="2" s="1"/>
  <c r="G128" i="2" s="1"/>
  <c r="G127" i="2" s="1"/>
  <c r="G126" i="2" s="1"/>
  <c r="G125" i="2" s="1"/>
  <c r="G124" i="2" s="1"/>
  <c r="G123" i="2" s="1"/>
  <c r="G122" i="2" s="1"/>
  <c r="G121" i="2" s="1"/>
  <c r="G120" i="2" s="1"/>
  <c r="G119" i="2" s="1"/>
  <c r="G118" i="2" s="1"/>
  <c r="G117" i="2" s="1"/>
  <c r="G116" i="2" s="1"/>
  <c r="G115" i="2" s="1"/>
  <c r="G114" i="2" s="1"/>
  <c r="G113" i="2" s="1"/>
  <c r="G112" i="2" s="1"/>
  <c r="G111" i="2" s="1"/>
  <c r="G110" i="2" s="1"/>
  <c r="G109" i="2" s="1"/>
  <c r="G108" i="2" s="1"/>
  <c r="G107" i="2" s="1"/>
  <c r="G106" i="2" s="1"/>
  <c r="G105" i="2" s="1"/>
  <c r="G104" i="2" s="1"/>
  <c r="G103" i="2" s="1"/>
  <c r="H153" i="2"/>
  <c r="G102" i="2" l="1"/>
  <c r="G101" i="2" s="1"/>
  <c r="G100" i="2" s="1"/>
  <c r="G99" i="2" s="1"/>
  <c r="G98" i="2" s="1"/>
  <c r="G97" i="2" s="1"/>
  <c r="G96" i="2" s="1"/>
  <c r="G95" i="2" s="1"/>
  <c r="G94" i="2" s="1"/>
  <c r="G93" i="2" s="1"/>
  <c r="G92" i="2" s="1"/>
  <c r="G91" i="2" s="1"/>
  <c r="G90" i="2" s="1"/>
  <c r="G89" i="2" s="1"/>
  <c r="G88" i="2" s="1"/>
  <c r="G87" i="2" s="1"/>
  <c r="G86" i="2" s="1"/>
  <c r="G85" i="2" s="1"/>
  <c r="G84" i="2" s="1"/>
  <c r="G83" i="2" s="1"/>
  <c r="G82" i="2" s="1"/>
  <c r="G81" i="2" s="1"/>
  <c r="G80" i="2" s="1"/>
  <c r="G79" i="2" s="1"/>
  <c r="G78" i="2" s="1"/>
  <c r="G77" i="2" s="1"/>
  <c r="G76" i="2" s="1"/>
  <c r="G75" i="2" s="1"/>
  <c r="G74" i="2" s="1"/>
  <c r="G73" i="2" s="1"/>
  <c r="G72" i="2" s="1"/>
  <c r="G71" i="2" s="1"/>
  <c r="G70" i="2" s="1"/>
  <c r="G69" i="2" s="1"/>
  <c r="G68" i="2" s="1"/>
  <c r="G67" i="2" s="1"/>
  <c r="G66" i="2" s="1"/>
  <c r="G65" i="2" s="1"/>
  <c r="G64" i="2" s="1"/>
  <c r="G63" i="2" s="1"/>
  <c r="G62" i="2" s="1"/>
  <c r="G61" i="2" s="1"/>
  <c r="G60" i="2" s="1"/>
  <c r="G59" i="2" s="1"/>
  <c r="G58" i="2" s="1"/>
  <c r="G57" i="2" s="1"/>
  <c r="G56" i="2" s="1"/>
  <c r="G55" i="2" s="1"/>
  <c r="G54" i="2" s="1"/>
  <c r="G53" i="2" s="1"/>
  <c r="G52" i="2" s="1"/>
  <c r="G51" i="2" s="1"/>
  <c r="G50" i="2" s="1"/>
  <c r="K153" i="2"/>
  <c r="K152" i="2" s="1"/>
  <c r="K151" i="2" s="1"/>
  <c r="K150" i="2" s="1"/>
  <c r="K149" i="2" s="1"/>
  <c r="K148" i="2" s="1"/>
  <c r="K147" i="2" s="1"/>
  <c r="K146" i="2" s="1"/>
  <c r="K145" i="2" s="1"/>
  <c r="K144" i="2" s="1"/>
  <c r="K143" i="2" s="1"/>
  <c r="K142" i="2" s="1"/>
  <c r="K141" i="2" s="1"/>
  <c r="K140" i="2" s="1"/>
  <c r="K139" i="2" s="1"/>
  <c r="K138" i="2" s="1"/>
  <c r="K137" i="2" s="1"/>
  <c r="K136" i="2" s="1"/>
  <c r="K135" i="2" s="1"/>
  <c r="K134" i="2" s="1"/>
  <c r="K133" i="2" s="1"/>
  <c r="K132" i="2" s="1"/>
  <c r="K131" i="2" s="1"/>
  <c r="K130" i="2" s="1"/>
  <c r="K129" i="2" s="1"/>
  <c r="K128" i="2" s="1"/>
  <c r="K127" i="2" s="1"/>
  <c r="K126" i="2" s="1"/>
  <c r="K125" i="2" s="1"/>
  <c r="K124" i="2" s="1"/>
  <c r="K123" i="2" s="1"/>
  <c r="K122" i="2" s="1"/>
  <c r="K121" i="2" s="1"/>
  <c r="K120" i="2" s="1"/>
  <c r="K119" i="2" s="1"/>
  <c r="K118" i="2" s="1"/>
  <c r="K117" i="2" s="1"/>
  <c r="K116" i="2" s="1"/>
  <c r="K115" i="2" s="1"/>
  <c r="K114" i="2" s="1"/>
  <c r="K113" i="2" s="1"/>
  <c r="K112" i="2" s="1"/>
  <c r="K111" i="2" s="1"/>
  <c r="K110" i="2" s="1"/>
  <c r="K109" i="2" s="1"/>
  <c r="K108" i="2" s="1"/>
  <c r="K107" i="2" s="1"/>
  <c r="K106" i="2" s="1"/>
  <c r="K105" i="2" s="1"/>
  <c r="K104" i="2" s="1"/>
  <c r="K103" i="2" s="1"/>
  <c r="I153" i="2"/>
  <c r="I152" i="2" s="1"/>
  <c r="I151" i="2" s="1"/>
  <c r="I150" i="2" s="1"/>
  <c r="I149" i="2" s="1"/>
  <c r="I148" i="2" s="1"/>
  <c r="I147" i="2" s="1"/>
  <c r="I146" i="2" s="1"/>
  <c r="I145" i="2" s="1"/>
  <c r="I144" i="2" s="1"/>
  <c r="I143" i="2" s="1"/>
  <c r="I142" i="2" s="1"/>
  <c r="I141" i="2" s="1"/>
  <c r="I140" i="2" s="1"/>
  <c r="I139" i="2" s="1"/>
  <c r="I138" i="2" s="1"/>
  <c r="I137" i="2" s="1"/>
  <c r="I136" i="2" s="1"/>
  <c r="I135" i="2" s="1"/>
  <c r="I134" i="2" s="1"/>
  <c r="I133" i="2" s="1"/>
  <c r="I132" i="2" s="1"/>
  <c r="I131" i="2" s="1"/>
  <c r="I130" i="2" s="1"/>
  <c r="I129" i="2" s="1"/>
  <c r="I128" i="2" s="1"/>
  <c r="I127" i="2" s="1"/>
  <c r="I126" i="2" s="1"/>
  <c r="I125" i="2" s="1"/>
  <c r="I124" i="2" s="1"/>
  <c r="I123" i="2" s="1"/>
  <c r="I122" i="2" s="1"/>
  <c r="I121" i="2" s="1"/>
  <c r="I120" i="2" s="1"/>
  <c r="I119" i="2" s="1"/>
  <c r="I118" i="2" s="1"/>
  <c r="I117" i="2" s="1"/>
  <c r="I116" i="2" s="1"/>
  <c r="I115" i="2" s="1"/>
  <c r="I114" i="2" s="1"/>
  <c r="I113" i="2" s="1"/>
  <c r="I112" i="2" s="1"/>
  <c r="I111" i="2" s="1"/>
  <c r="I110" i="2" s="1"/>
  <c r="I109" i="2" s="1"/>
  <c r="I108" i="2" s="1"/>
  <c r="I107" i="2" s="1"/>
  <c r="I106" i="2" s="1"/>
  <c r="I105" i="2" s="1"/>
  <c r="I104" i="2" s="1"/>
  <c r="I103" i="2" s="1"/>
  <c r="I102" i="2" l="1"/>
  <c r="I101" i="2" s="1"/>
  <c r="I100" i="2" s="1"/>
  <c r="I99" i="2" s="1"/>
  <c r="I98" i="2" s="1"/>
  <c r="I97" i="2" s="1"/>
  <c r="I96" i="2" s="1"/>
  <c r="I95" i="2" s="1"/>
  <c r="I94" i="2" s="1"/>
  <c r="I93" i="2" s="1"/>
  <c r="I92" i="2" s="1"/>
  <c r="I91" i="2" s="1"/>
  <c r="I90" i="2" s="1"/>
  <c r="I89" i="2" s="1"/>
  <c r="I88" i="2" s="1"/>
  <c r="I87" i="2" s="1"/>
  <c r="I86" i="2" s="1"/>
  <c r="I85" i="2" s="1"/>
  <c r="I84" i="2" s="1"/>
  <c r="I83" i="2" s="1"/>
  <c r="I82" i="2" s="1"/>
  <c r="I81" i="2" s="1"/>
  <c r="I80" i="2" s="1"/>
  <c r="I79" i="2" s="1"/>
  <c r="I78" i="2" s="1"/>
  <c r="I77" i="2" s="1"/>
  <c r="I76" i="2" s="1"/>
  <c r="I75" i="2" s="1"/>
  <c r="I74" i="2" s="1"/>
  <c r="I73" i="2" s="1"/>
  <c r="I72" i="2" s="1"/>
  <c r="I71" i="2" s="1"/>
  <c r="I70" i="2" s="1"/>
  <c r="I69" i="2" s="1"/>
  <c r="I68" i="2" s="1"/>
  <c r="I67" i="2" s="1"/>
  <c r="I66" i="2" s="1"/>
  <c r="I65" i="2" s="1"/>
  <c r="I64" i="2" s="1"/>
  <c r="I63" i="2" s="1"/>
  <c r="I62" i="2" s="1"/>
  <c r="I61" i="2" s="1"/>
  <c r="I60" i="2" s="1"/>
  <c r="I59" i="2" s="1"/>
  <c r="I58" i="2" s="1"/>
  <c r="I57" i="2" s="1"/>
  <c r="I56" i="2" s="1"/>
  <c r="I55" i="2" s="1"/>
  <c r="I54" i="2" s="1"/>
  <c r="I53" i="2" s="1"/>
  <c r="I52" i="2" s="1"/>
  <c r="I51" i="2" s="1"/>
  <c r="I50" i="2" s="1"/>
  <c r="I49" i="2" s="1"/>
  <c r="I48" i="2" s="1"/>
  <c r="I47" i="2" s="1"/>
  <c r="I46" i="2" s="1"/>
  <c r="I45" i="2" s="1"/>
  <c r="I44" i="2" s="1"/>
  <c r="I43" i="2" s="1"/>
  <c r="I42" i="2" s="1"/>
  <c r="I41" i="2" s="1"/>
  <c r="I40" i="2" s="1"/>
  <c r="I39" i="2" s="1"/>
  <c r="I38" i="2" s="1"/>
  <c r="I37" i="2" s="1"/>
  <c r="I36" i="2" s="1"/>
  <c r="I35" i="2" s="1"/>
  <c r="I34" i="2" s="1"/>
  <c r="I33" i="2" s="1"/>
  <c r="I32" i="2" s="1"/>
  <c r="I31" i="2" s="1"/>
  <c r="I30" i="2" s="1"/>
  <c r="I29" i="2" s="1"/>
  <c r="I28" i="2" s="1"/>
  <c r="I27" i="2" s="1"/>
  <c r="I26" i="2" s="1"/>
  <c r="I25" i="2" s="1"/>
  <c r="I24" i="2" s="1"/>
  <c r="I23" i="2" s="1"/>
  <c r="I22" i="2" s="1"/>
  <c r="I21" i="2" s="1"/>
  <c r="I20" i="2" s="1"/>
  <c r="I19" i="2" s="1"/>
  <c r="I18" i="2" s="1"/>
  <c r="I17" i="2" s="1"/>
  <c r="I16" i="2" s="1"/>
  <c r="I15" i="2" s="1"/>
  <c r="I14" i="2" s="1"/>
  <c r="I13" i="2" s="1"/>
  <c r="I12" i="2" s="1"/>
  <c r="I11" i="2" s="1"/>
  <c r="I10" i="2" s="1"/>
  <c r="I9" i="2" s="1"/>
  <c r="I8" i="2" s="1"/>
  <c r="K102" i="2"/>
  <c r="K101" i="2" s="1"/>
  <c r="K100" i="2" s="1"/>
  <c r="K99" i="2" s="1"/>
  <c r="K98" i="2" s="1"/>
  <c r="K97" i="2" s="1"/>
  <c r="K96" i="2" s="1"/>
  <c r="K95" i="2" s="1"/>
  <c r="K94" i="2" s="1"/>
  <c r="K93" i="2" s="1"/>
  <c r="K92" i="2" s="1"/>
  <c r="K91" i="2" s="1"/>
  <c r="K90" i="2" s="1"/>
  <c r="K89" i="2" s="1"/>
  <c r="K88" i="2" s="1"/>
  <c r="K87" i="2" s="1"/>
  <c r="K86" i="2" s="1"/>
  <c r="K85" i="2" s="1"/>
  <c r="K84" i="2" s="1"/>
  <c r="K83" i="2" s="1"/>
  <c r="K82" i="2" s="1"/>
  <c r="K81" i="2" s="1"/>
  <c r="K80" i="2" s="1"/>
  <c r="K79" i="2" s="1"/>
  <c r="K78" i="2" s="1"/>
  <c r="K77" i="2" s="1"/>
  <c r="K76" i="2" s="1"/>
  <c r="K75" i="2" s="1"/>
  <c r="K74" i="2" s="1"/>
  <c r="K73" i="2" s="1"/>
  <c r="K72" i="2" s="1"/>
  <c r="K71" i="2" s="1"/>
  <c r="K70" i="2" s="1"/>
  <c r="K69" i="2" s="1"/>
  <c r="K68" i="2" s="1"/>
  <c r="K67" i="2" s="1"/>
  <c r="K66" i="2" s="1"/>
  <c r="K65" i="2" s="1"/>
  <c r="K64" i="2" s="1"/>
  <c r="K63" i="2" s="1"/>
  <c r="K62" i="2" s="1"/>
  <c r="K61" i="2" s="1"/>
  <c r="K60" i="2" s="1"/>
  <c r="K59" i="2" s="1"/>
  <c r="K58" i="2" s="1"/>
  <c r="K57" i="2" s="1"/>
  <c r="K56" i="2" s="1"/>
  <c r="K55" i="2" s="1"/>
  <c r="K54" i="2" s="1"/>
  <c r="K53" i="2" s="1"/>
  <c r="K52" i="2" s="1"/>
  <c r="K51" i="2" s="1"/>
  <c r="K50" i="2" s="1"/>
</calcChain>
</file>

<file path=xl/sharedStrings.xml><?xml version="1.0" encoding="utf-8"?>
<sst xmlns="http://schemas.openxmlformats.org/spreadsheetml/2006/main" count="34" uniqueCount="24">
  <si>
    <t>Elevation (in)</t>
  </si>
  <si>
    <t>Stone</t>
  </si>
  <si>
    <t>ChamberMaxx Chambers</t>
  </si>
  <si>
    <t>(ft)</t>
  </si>
  <si>
    <t>(m)</t>
  </si>
  <si>
    <t>Chamber Storage Volume</t>
  </si>
  <si>
    <t>(cf)</t>
  </si>
  <si>
    <t>(m3)</t>
  </si>
  <si>
    <t>Stone storage volume</t>
  </si>
  <si>
    <t>Cumulative storage volume</t>
  </si>
  <si>
    <t>Cumulative Volume increment</t>
  </si>
  <si>
    <t xml:space="preserve">Increment = </t>
  </si>
  <si>
    <t>[in]</t>
  </si>
  <si>
    <t xml:space="preserve">Stone below = </t>
  </si>
  <si>
    <t xml:space="preserve">Stone above = </t>
  </si>
  <si>
    <t>Steps</t>
  </si>
  <si>
    <t>Elevation from foot [in]</t>
  </si>
  <si>
    <t>Storage in Rock Voids [cf]</t>
  </si>
  <si>
    <t>Storage in Chamber [cf]</t>
  </si>
  <si>
    <t>Incremental Chamber Storage [cf]</t>
  </si>
  <si>
    <t>Incremental Total Storage [cf]</t>
  </si>
  <si>
    <t>Total Storage [cf]</t>
  </si>
  <si>
    <t>Storage in Stone Voids Surrounding CPAC [cf]</t>
  </si>
  <si>
    <t>Cumulative Storage in System [cf]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</si>
</sst>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" xfId="0" applyBorder="1" applyAlignment="1" applyProtection="1">
      <alignment horizontal="right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2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2" fontId="3" fillId="0" borderId="4" xfId="0" applyNumberFormat="1" applyFont="1" applyBorder="1" applyAlignment="1" applyProtection="1">
      <alignment horizontal="center" vertical="center" wrapText="1"/>
      <protection hidden="1"/>
    </xf>
    <xf numFmtId="2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 vertical="center" wrapText="1"/>
      <protection hidden="1"/>
    </xf>
    <xf numFmtId="2" fontId="0" fillId="0" borderId="0" xfId="0" applyNumberFormat="1" applyBorder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/>
      <protection hidden="1"/>
    </xf>
    <xf numFmtId="2" fontId="4" fillId="0" borderId="5" xfId="0" applyNumberFormat="1" applyFont="1" applyBorder="1" applyAlignment="1" applyProtection="1">
      <alignment horizontal="center" vertical="center"/>
      <protection hidden="1"/>
    </xf>
    <xf numFmtId="2" fontId="4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2" fontId="4" fillId="0" borderId="1" xfId="0" applyNumberFormat="1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2" fontId="4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0" fontId="1" fillId="3" borderId="0" xfId="0" applyFont="1" applyFill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295366096181328"/>
          <c:y val="0.17343613344790901"/>
          <c:w val="0.81996062136587233"/>
          <c:h val="0.64654356076467345"/>
        </c:manualLayout>
      </c:layout>
      <c:scatterChart>
        <c:scatterStyle val="lineMarker"/>
        <c:varyColors val="0"/>
        <c:ser>
          <c:idx val="0"/>
          <c:order val="0"/>
          <c:tx>
            <c:v>Cumulative Storage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[1]Spreadsheet!$C$8:$C$153</c:f>
              <c:numCache>
                <c:formatCode>General</c:formatCode>
                <c:ptCount val="146"/>
                <c:pt idx="0">
                  <c:v>42</c:v>
                </c:pt>
                <c:pt idx="1">
                  <c:v>41</c:v>
                </c:pt>
                <c:pt idx="2">
                  <c:v>40</c:v>
                </c:pt>
                <c:pt idx="3">
                  <c:v>39</c:v>
                </c:pt>
                <c:pt idx="4">
                  <c:v>38</c:v>
                </c:pt>
                <c:pt idx="5">
                  <c:v>37</c:v>
                </c:pt>
                <c:pt idx="6">
                  <c:v>36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32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27</c:v>
                </c:pt>
                <c:pt idx="16">
                  <c:v>26</c:v>
                </c:pt>
                <c:pt idx="17">
                  <c:v>25</c:v>
                </c:pt>
                <c:pt idx="18">
                  <c:v>24</c:v>
                </c:pt>
                <c:pt idx="19">
                  <c:v>23</c:v>
                </c:pt>
                <c:pt idx="20">
                  <c:v>22</c:v>
                </c:pt>
                <c:pt idx="21">
                  <c:v>21</c:v>
                </c:pt>
                <c:pt idx="22">
                  <c:v>20</c:v>
                </c:pt>
                <c:pt idx="23">
                  <c:v>19</c:v>
                </c:pt>
                <c:pt idx="24">
                  <c:v>18</c:v>
                </c:pt>
                <c:pt idx="25">
                  <c:v>17</c:v>
                </c:pt>
                <c:pt idx="26">
                  <c:v>16</c:v>
                </c:pt>
                <c:pt idx="27">
                  <c:v>15</c:v>
                </c:pt>
                <c:pt idx="28">
                  <c:v>14</c:v>
                </c:pt>
                <c:pt idx="29">
                  <c:v>13</c:v>
                </c:pt>
                <c:pt idx="30">
                  <c:v>12</c:v>
                </c:pt>
                <c:pt idx="31">
                  <c:v>11</c:v>
                </c:pt>
                <c:pt idx="32">
                  <c:v>10</c:v>
                </c:pt>
                <c:pt idx="33">
                  <c:v>9</c:v>
                </c:pt>
                <c:pt idx="34">
                  <c:v>8</c:v>
                </c:pt>
                <c:pt idx="35">
                  <c:v>7</c:v>
                </c:pt>
                <c:pt idx="36">
                  <c:v>6</c:v>
                </c:pt>
                <c:pt idx="37">
                  <c:v>5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</c:numCache>
            </c:numRef>
          </c:xVal>
          <c:yVal>
            <c:numRef>
              <c:f>[1]Spreadsheet!$K$8:$K$153</c:f>
              <c:numCache>
                <c:formatCode>General</c:formatCode>
                <c:ptCount val="146"/>
                <c:pt idx="0">
                  <c:v>75.14</c:v>
                </c:pt>
                <c:pt idx="1">
                  <c:v>74.02</c:v>
                </c:pt>
                <c:pt idx="2">
                  <c:v>72.89</c:v>
                </c:pt>
                <c:pt idx="3">
                  <c:v>71.760000000000005</c:v>
                </c:pt>
                <c:pt idx="4">
                  <c:v>70.64</c:v>
                </c:pt>
                <c:pt idx="5">
                  <c:v>69.510000000000005</c:v>
                </c:pt>
                <c:pt idx="6">
                  <c:v>68.38</c:v>
                </c:pt>
                <c:pt idx="7">
                  <c:v>67.760000000000005</c:v>
                </c:pt>
                <c:pt idx="8">
                  <c:v>66.631568333333334</c:v>
                </c:pt>
                <c:pt idx="9">
                  <c:v>65.504757500000011</c:v>
                </c:pt>
                <c:pt idx="10">
                  <c:v>64.377946666666674</c:v>
                </c:pt>
                <c:pt idx="11">
                  <c:v>62.819114833333344</c:v>
                </c:pt>
                <c:pt idx="12">
                  <c:v>61.062856840000002</c:v>
                </c:pt>
                <c:pt idx="13">
                  <c:v>59.230944246666667</c:v>
                </c:pt>
                <c:pt idx="14">
                  <c:v>57.33068613333333</c:v>
                </c:pt>
                <c:pt idx="15">
                  <c:v>55.368896220000003</c:v>
                </c:pt>
                <c:pt idx="16">
                  <c:v>53.35189286666666</c:v>
                </c:pt>
                <c:pt idx="17">
                  <c:v>51.285499073333341</c:v>
                </c:pt>
                <c:pt idx="18">
                  <c:v>49.175042480000002</c:v>
                </c:pt>
                <c:pt idx="19">
                  <c:v>47.025355366666673</c:v>
                </c:pt>
                <c:pt idx="20">
                  <c:v>44.840774653333334</c:v>
                </c:pt>
                <c:pt idx="21">
                  <c:v>42.625141900000003</c:v>
                </c:pt>
                <c:pt idx="22">
                  <c:v>40.381803306666669</c:v>
                </c:pt>
                <c:pt idx="23">
                  <c:v>38.113609713333332</c:v>
                </c:pt>
                <c:pt idx="24">
                  <c:v>35.822916599999999</c:v>
                </c:pt>
                <c:pt idx="25">
                  <c:v>33.511584086666666</c:v>
                </c:pt>
                <c:pt idx="26">
                  <c:v>31.180976933333334</c:v>
                </c:pt>
                <c:pt idx="27">
                  <c:v>28.831964540000001</c:v>
                </c:pt>
                <c:pt idx="28">
                  <c:v>26.464920946666666</c:v>
                </c:pt>
                <c:pt idx="29">
                  <c:v>24.07972483333333</c:v>
                </c:pt>
                <c:pt idx="30">
                  <c:v>21.67575952</c:v>
                </c:pt>
                <c:pt idx="31">
                  <c:v>19.251912966666666</c:v>
                </c:pt>
                <c:pt idx="32">
                  <c:v>16.806577773333338</c:v>
                </c:pt>
                <c:pt idx="33">
                  <c:v>14.33765118</c:v>
                </c:pt>
                <c:pt idx="34">
                  <c:v>11.842535066666667</c:v>
                </c:pt>
                <c:pt idx="35">
                  <c:v>9.3181359533333339</c:v>
                </c:pt>
                <c:pt idx="36">
                  <c:v>6.7608649999999999</c:v>
                </c:pt>
                <c:pt idx="37">
                  <c:v>5.6340541666666679</c:v>
                </c:pt>
                <c:pt idx="38">
                  <c:v>4.5072433333333333</c:v>
                </c:pt>
                <c:pt idx="39">
                  <c:v>3.3804325</c:v>
                </c:pt>
                <c:pt idx="40">
                  <c:v>2.2536216666666666</c:v>
                </c:pt>
                <c:pt idx="41">
                  <c:v>1.1268108333333333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88-46C4-B0A2-8B827A8EDA55}"/>
            </c:ext>
          </c:extLst>
        </c:ser>
        <c:ser>
          <c:idx val="1"/>
          <c:order val="1"/>
          <c:tx>
            <c:v>ChamberMaxx Storage</c:v>
          </c:tx>
          <c:spPr>
            <a:ln w="25400">
              <a:solidFill>
                <a:srgbClr val="FF0000"/>
              </a:solidFill>
              <a:prstDash val="lgDash"/>
            </a:ln>
          </c:spPr>
          <c:marker>
            <c:symbol val="none"/>
          </c:marker>
          <c:xVal>
            <c:numRef>
              <c:f>[1]Spreadsheet!$C$8:$C$152</c:f>
              <c:numCache>
                <c:formatCode>General</c:formatCode>
                <c:ptCount val="145"/>
                <c:pt idx="0">
                  <c:v>42</c:v>
                </c:pt>
                <c:pt idx="1">
                  <c:v>41</c:v>
                </c:pt>
                <c:pt idx="2">
                  <c:v>40</c:v>
                </c:pt>
                <c:pt idx="3">
                  <c:v>39</c:v>
                </c:pt>
                <c:pt idx="4">
                  <c:v>38</c:v>
                </c:pt>
                <c:pt idx="5">
                  <c:v>37</c:v>
                </c:pt>
                <c:pt idx="6">
                  <c:v>36</c:v>
                </c:pt>
                <c:pt idx="7">
                  <c:v>35</c:v>
                </c:pt>
                <c:pt idx="8">
                  <c:v>34</c:v>
                </c:pt>
                <c:pt idx="9">
                  <c:v>33</c:v>
                </c:pt>
                <c:pt idx="10">
                  <c:v>32</c:v>
                </c:pt>
                <c:pt idx="11">
                  <c:v>31</c:v>
                </c:pt>
                <c:pt idx="12">
                  <c:v>30</c:v>
                </c:pt>
                <c:pt idx="13">
                  <c:v>29</c:v>
                </c:pt>
                <c:pt idx="14">
                  <c:v>28</c:v>
                </c:pt>
                <c:pt idx="15">
                  <c:v>27</c:v>
                </c:pt>
                <c:pt idx="16">
                  <c:v>26</c:v>
                </c:pt>
                <c:pt idx="17">
                  <c:v>25</c:v>
                </c:pt>
                <c:pt idx="18">
                  <c:v>24</c:v>
                </c:pt>
                <c:pt idx="19">
                  <c:v>23</c:v>
                </c:pt>
                <c:pt idx="20">
                  <c:v>22</c:v>
                </c:pt>
                <c:pt idx="21">
                  <c:v>21</c:v>
                </c:pt>
                <c:pt idx="22">
                  <c:v>20</c:v>
                </c:pt>
                <c:pt idx="23">
                  <c:v>19</c:v>
                </c:pt>
                <c:pt idx="24">
                  <c:v>18</c:v>
                </c:pt>
                <c:pt idx="25">
                  <c:v>17</c:v>
                </c:pt>
                <c:pt idx="26">
                  <c:v>16</c:v>
                </c:pt>
                <c:pt idx="27">
                  <c:v>15</c:v>
                </c:pt>
                <c:pt idx="28">
                  <c:v>14</c:v>
                </c:pt>
                <c:pt idx="29">
                  <c:v>13</c:v>
                </c:pt>
                <c:pt idx="30">
                  <c:v>12</c:v>
                </c:pt>
                <c:pt idx="31">
                  <c:v>11</c:v>
                </c:pt>
                <c:pt idx="32">
                  <c:v>10</c:v>
                </c:pt>
                <c:pt idx="33">
                  <c:v>9</c:v>
                </c:pt>
                <c:pt idx="34">
                  <c:v>8</c:v>
                </c:pt>
                <c:pt idx="35">
                  <c:v>7</c:v>
                </c:pt>
                <c:pt idx="36">
                  <c:v>6</c:v>
                </c:pt>
                <c:pt idx="37">
                  <c:v>5</c:v>
                </c:pt>
                <c:pt idx="38">
                  <c:v>4</c:v>
                </c:pt>
                <c:pt idx="39">
                  <c:v>3</c:v>
                </c:pt>
                <c:pt idx="40">
                  <c:v>2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xVal>
          <c:yVal>
            <c:numRef>
              <c:f>[1]Spreadsheet!$G$8:$G$152</c:f>
              <c:numCache>
                <c:formatCode>General</c:formatCode>
                <c:ptCount val="145"/>
                <c:pt idx="0">
                  <c:v>47.2</c:v>
                </c:pt>
                <c:pt idx="1">
                  <c:v>47.2</c:v>
                </c:pt>
                <c:pt idx="2">
                  <c:v>47.2</c:v>
                </c:pt>
                <c:pt idx="3">
                  <c:v>47.2</c:v>
                </c:pt>
                <c:pt idx="4">
                  <c:v>47.2</c:v>
                </c:pt>
                <c:pt idx="5">
                  <c:v>47.2</c:v>
                </c:pt>
                <c:pt idx="6">
                  <c:v>47.2</c:v>
                </c:pt>
                <c:pt idx="7">
                  <c:v>47.2</c:v>
                </c:pt>
                <c:pt idx="8">
                  <c:v>47.2</c:v>
                </c:pt>
                <c:pt idx="9">
                  <c:v>47.2</c:v>
                </c:pt>
                <c:pt idx="10">
                  <c:v>47.2</c:v>
                </c:pt>
                <c:pt idx="11">
                  <c:v>46.48</c:v>
                </c:pt>
                <c:pt idx="12">
                  <c:v>45.43</c:v>
                </c:pt>
                <c:pt idx="13">
                  <c:v>44.26</c:v>
                </c:pt>
                <c:pt idx="14">
                  <c:v>42.966638000000003</c:v>
                </c:pt>
                <c:pt idx="15">
                  <c:v>41.575006200000004</c:v>
                </c:pt>
                <c:pt idx="16">
                  <c:v>40.091352000000001</c:v>
                </c:pt>
                <c:pt idx="17">
                  <c:v>38.525380400000003</c:v>
                </c:pt>
                <c:pt idx="18">
                  <c:v>36.88597080000001</c:v>
                </c:pt>
                <c:pt idx="19">
                  <c:v>35.181177000000005</c:v>
                </c:pt>
                <c:pt idx="20">
                  <c:v>33.418227200000004</c:v>
                </c:pt>
                <c:pt idx="21">
                  <c:v>31.603524</c:v>
                </c:pt>
                <c:pt idx="22">
                  <c:v>29.7426444</c:v>
                </c:pt>
                <c:pt idx="23">
                  <c:v>27.840339800000002</c:v>
                </c:pt>
                <c:pt idx="24">
                  <c:v>25.900536000000002</c:v>
                </c:pt>
                <c:pt idx="25">
                  <c:v>23.926333200000002</c:v>
                </c:pt>
                <c:pt idx="26">
                  <c:v>21.920006000000001</c:v>
                </c:pt>
                <c:pt idx="27">
                  <c:v>19.883003400000003</c:v>
                </c:pt>
                <c:pt idx="28">
                  <c:v>17.815948800000001</c:v>
                </c:pt>
                <c:pt idx="29">
                  <c:v>15.718640000000001</c:v>
                </c:pt>
                <c:pt idx="30">
                  <c:v>13.590049200000001</c:v>
                </c:pt>
                <c:pt idx="31">
                  <c:v>11.428323000000001</c:v>
                </c:pt>
                <c:pt idx="32">
                  <c:v>9.2307824000000007</c:v>
                </c:pt>
                <c:pt idx="33">
                  <c:v>6.9939228000000009</c:v>
                </c:pt>
                <c:pt idx="34">
                  <c:v>4.7134140000000002</c:v>
                </c:pt>
                <c:pt idx="35">
                  <c:v>2.3841002000000002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8-46C4-B0A2-8B827A8ED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052984"/>
        <c:axId val="1"/>
      </c:scatterChart>
      <c:valAx>
        <c:axId val="413052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Elevation [in]</a:t>
                </a:r>
              </a:p>
            </c:rich>
          </c:tx>
          <c:layout>
            <c:manualLayout>
              <c:xMode val="edge"/>
              <c:yMode val="edge"/>
              <c:x val="0.48550296188426528"/>
              <c:y val="0.9001117892048335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Storage [ft</a:t>
                </a:r>
                <a:r>
                  <a:rPr lang="en-US" sz="1025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02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3.1692634165410176E-2"/>
              <c:y val="0.3940732469565998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3052984"/>
        <c:crosses val="autoZero"/>
        <c:crossBetween val="midCat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7983853442996465"/>
          <c:y val="4.500557893268526E-2"/>
          <c:w val="0.55023673275867746"/>
          <c:h val="5.04940641683785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6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14</xdr:row>
      <xdr:rowOff>0</xdr:rowOff>
    </xdr:from>
    <xdr:to>
      <xdr:col>35</xdr:col>
      <xdr:colOff>87200</xdr:colOff>
      <xdr:row>58</xdr:row>
      <xdr:rowOff>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090400" y="2548467"/>
          <a:ext cx="13600000" cy="80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29633</xdr:colOff>
      <xdr:row>2</xdr:row>
      <xdr:rowOff>143933</xdr:rowOff>
    </xdr:from>
    <xdr:to>
      <xdr:col>20</xdr:col>
      <xdr:colOff>639233</xdr:colOff>
      <xdr:row>30</xdr:row>
      <xdr:rowOff>16933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83609</xdr:colOff>
      <xdr:row>0</xdr:row>
      <xdr:rowOff>495300</xdr:rowOff>
    </xdr:from>
    <xdr:to>
      <xdr:col>11</xdr:col>
      <xdr:colOff>176746</xdr:colOff>
      <xdr:row>0</xdr:row>
      <xdr:rowOff>762000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731309" y="495300"/>
          <a:ext cx="5334004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Stage-Storage Curve Calculator</a:t>
          </a:r>
        </a:p>
      </xdr:txBody>
    </xdr:sp>
    <xdr:clientData/>
  </xdr:twoCellAnchor>
  <xdr:twoCellAnchor>
    <xdr:from>
      <xdr:col>13</xdr:col>
      <xdr:colOff>0</xdr:colOff>
      <xdr:row>0</xdr:row>
      <xdr:rowOff>554567</xdr:rowOff>
    </xdr:from>
    <xdr:to>
      <xdr:col>19</xdr:col>
      <xdr:colOff>243418</xdr:colOff>
      <xdr:row>0</xdr:row>
      <xdr:rowOff>812867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7192433" y="554567"/>
          <a:ext cx="4599518" cy="25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50292" rIns="54864" bIns="50292" anchor="ctr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Stage-Storage Curves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elong/OneDrive%20-%20Contech%20Engineered%20Solutions/Documents/Chambermaxx/CMX%20non%20perf/CMX%20docs%20for%20non%20perf/Copy%20of%20Copy%20of%20cmaxx_stage-storage%20(Unlocked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readsheet"/>
    </sheetNames>
    <sheetDataSet>
      <sheetData sheetId="0">
        <row r="8">
          <cell r="C8">
            <v>42</v>
          </cell>
          <cell r="G8">
            <v>47.2</v>
          </cell>
          <cell r="K8">
            <v>75.14</v>
          </cell>
        </row>
        <row r="9">
          <cell r="C9">
            <v>41</v>
          </cell>
          <cell r="G9">
            <v>47.2</v>
          </cell>
          <cell r="K9">
            <v>74.02</v>
          </cell>
        </row>
        <row r="10">
          <cell r="C10">
            <v>40</v>
          </cell>
          <cell r="G10">
            <v>47.2</v>
          </cell>
          <cell r="K10">
            <v>72.89</v>
          </cell>
        </row>
        <row r="11">
          <cell r="C11">
            <v>39</v>
          </cell>
          <cell r="G11">
            <v>47.2</v>
          </cell>
          <cell r="K11">
            <v>71.760000000000005</v>
          </cell>
        </row>
        <row r="12">
          <cell r="C12">
            <v>38</v>
          </cell>
          <cell r="G12">
            <v>47.2</v>
          </cell>
          <cell r="K12">
            <v>70.64</v>
          </cell>
        </row>
        <row r="13">
          <cell r="C13">
            <v>37</v>
          </cell>
          <cell r="G13">
            <v>47.2</v>
          </cell>
          <cell r="K13">
            <v>69.510000000000005</v>
          </cell>
        </row>
        <row r="14">
          <cell r="C14">
            <v>36</v>
          </cell>
          <cell r="G14">
            <v>47.2</v>
          </cell>
          <cell r="K14">
            <v>68.38</v>
          </cell>
        </row>
        <row r="15">
          <cell r="C15">
            <v>35</v>
          </cell>
          <cell r="G15">
            <v>47.2</v>
          </cell>
          <cell r="K15">
            <v>67.760000000000005</v>
          </cell>
        </row>
        <row r="16">
          <cell r="C16">
            <v>34</v>
          </cell>
          <cell r="G16">
            <v>47.2</v>
          </cell>
          <cell r="K16">
            <v>66.631568333333334</v>
          </cell>
        </row>
        <row r="17">
          <cell r="C17">
            <v>33</v>
          </cell>
          <cell r="G17">
            <v>47.2</v>
          </cell>
          <cell r="K17">
            <v>65.504757500000011</v>
          </cell>
        </row>
        <row r="18">
          <cell r="C18">
            <v>32</v>
          </cell>
          <cell r="G18">
            <v>47.2</v>
          </cell>
          <cell r="K18">
            <v>64.377946666666674</v>
          </cell>
        </row>
        <row r="19">
          <cell r="C19">
            <v>31</v>
          </cell>
          <cell r="G19">
            <v>46.48</v>
          </cell>
          <cell r="K19">
            <v>62.819114833333344</v>
          </cell>
        </row>
        <row r="20">
          <cell r="C20">
            <v>30</v>
          </cell>
          <cell r="G20">
            <v>45.43</v>
          </cell>
          <cell r="K20">
            <v>61.062856840000002</v>
          </cell>
        </row>
        <row r="21">
          <cell r="C21">
            <v>29</v>
          </cell>
          <cell r="G21">
            <v>44.26</v>
          </cell>
          <cell r="K21">
            <v>59.230944246666667</v>
          </cell>
        </row>
        <row r="22">
          <cell r="C22">
            <v>28</v>
          </cell>
          <cell r="G22">
            <v>42.966638000000003</v>
          </cell>
          <cell r="K22">
            <v>57.33068613333333</v>
          </cell>
        </row>
        <row r="23">
          <cell r="C23">
            <v>27</v>
          </cell>
          <cell r="G23">
            <v>41.575006200000004</v>
          </cell>
          <cell r="K23">
            <v>55.368896220000003</v>
          </cell>
        </row>
        <row r="24">
          <cell r="C24">
            <v>26</v>
          </cell>
          <cell r="G24">
            <v>40.091352000000001</v>
          </cell>
          <cell r="K24">
            <v>53.35189286666666</v>
          </cell>
        </row>
        <row r="25">
          <cell r="C25">
            <v>25</v>
          </cell>
          <cell r="G25">
            <v>38.525380400000003</v>
          </cell>
          <cell r="K25">
            <v>51.285499073333341</v>
          </cell>
        </row>
        <row r="26">
          <cell r="C26">
            <v>24</v>
          </cell>
          <cell r="G26">
            <v>36.88597080000001</v>
          </cell>
          <cell r="K26">
            <v>49.175042480000002</v>
          </cell>
        </row>
        <row r="27">
          <cell r="C27">
            <v>23</v>
          </cell>
          <cell r="G27">
            <v>35.181177000000005</v>
          </cell>
          <cell r="K27">
            <v>47.025355366666673</v>
          </cell>
        </row>
        <row r="28">
          <cell r="C28">
            <v>22</v>
          </cell>
          <cell r="G28">
            <v>33.418227200000004</v>
          </cell>
          <cell r="K28">
            <v>44.840774653333334</v>
          </cell>
        </row>
        <row r="29">
          <cell r="C29">
            <v>21</v>
          </cell>
          <cell r="G29">
            <v>31.603524</v>
          </cell>
          <cell r="K29">
            <v>42.625141900000003</v>
          </cell>
        </row>
        <row r="30">
          <cell r="C30">
            <v>20</v>
          </cell>
          <cell r="G30">
            <v>29.7426444</v>
          </cell>
          <cell r="K30">
            <v>40.381803306666669</v>
          </cell>
        </row>
        <row r="31">
          <cell r="C31">
            <v>19</v>
          </cell>
          <cell r="G31">
            <v>27.840339800000002</v>
          </cell>
          <cell r="K31">
            <v>38.113609713333332</v>
          </cell>
        </row>
        <row r="32">
          <cell r="C32">
            <v>18</v>
          </cell>
          <cell r="G32">
            <v>25.900536000000002</v>
          </cell>
          <cell r="K32">
            <v>35.822916599999999</v>
          </cell>
        </row>
        <row r="33">
          <cell r="C33">
            <v>17</v>
          </cell>
          <cell r="G33">
            <v>23.926333200000002</v>
          </cell>
          <cell r="K33">
            <v>33.511584086666666</v>
          </cell>
        </row>
        <row r="34">
          <cell r="C34">
            <v>16</v>
          </cell>
          <cell r="G34">
            <v>21.920006000000001</v>
          </cell>
          <cell r="K34">
            <v>31.180976933333334</v>
          </cell>
        </row>
        <row r="35">
          <cell r="C35">
            <v>15</v>
          </cell>
          <cell r="G35">
            <v>19.883003400000003</v>
          </cell>
          <cell r="K35">
            <v>28.831964540000001</v>
          </cell>
        </row>
        <row r="36">
          <cell r="C36">
            <v>14</v>
          </cell>
          <cell r="G36">
            <v>17.815948800000001</v>
          </cell>
          <cell r="K36">
            <v>26.464920946666666</v>
          </cell>
        </row>
        <row r="37">
          <cell r="C37">
            <v>13</v>
          </cell>
          <cell r="G37">
            <v>15.718640000000001</v>
          </cell>
          <cell r="K37">
            <v>24.07972483333333</v>
          </cell>
        </row>
        <row r="38">
          <cell r="C38">
            <v>12</v>
          </cell>
          <cell r="G38">
            <v>13.590049200000001</v>
          </cell>
          <cell r="K38">
            <v>21.67575952</v>
          </cell>
        </row>
        <row r="39">
          <cell r="C39">
            <v>11</v>
          </cell>
          <cell r="G39">
            <v>11.428323000000001</v>
          </cell>
          <cell r="K39">
            <v>19.251912966666666</v>
          </cell>
        </row>
        <row r="40">
          <cell r="C40">
            <v>10</v>
          </cell>
          <cell r="G40">
            <v>9.2307824000000007</v>
          </cell>
          <cell r="K40">
            <v>16.806577773333338</v>
          </cell>
        </row>
        <row r="41">
          <cell r="C41">
            <v>9</v>
          </cell>
          <cell r="G41">
            <v>6.9939228000000009</v>
          </cell>
          <cell r="K41">
            <v>14.33765118</v>
          </cell>
        </row>
        <row r="42">
          <cell r="C42">
            <v>8</v>
          </cell>
          <cell r="G42">
            <v>4.7134140000000002</v>
          </cell>
          <cell r="K42">
            <v>11.842535066666667</v>
          </cell>
        </row>
        <row r="43">
          <cell r="C43">
            <v>7</v>
          </cell>
          <cell r="G43">
            <v>2.3841002000000002</v>
          </cell>
          <cell r="K43">
            <v>9.3181359533333339</v>
          </cell>
        </row>
        <row r="44">
          <cell r="C44">
            <v>6</v>
          </cell>
          <cell r="G44">
            <v>0</v>
          </cell>
          <cell r="K44">
            <v>6.7608649999999999</v>
          </cell>
        </row>
        <row r="45">
          <cell r="C45">
            <v>5</v>
          </cell>
          <cell r="G45">
            <v>0</v>
          </cell>
          <cell r="K45">
            <v>5.6340541666666679</v>
          </cell>
        </row>
        <row r="46">
          <cell r="C46">
            <v>4</v>
          </cell>
          <cell r="G46">
            <v>0</v>
          </cell>
          <cell r="K46">
            <v>4.5072433333333333</v>
          </cell>
        </row>
        <row r="47">
          <cell r="C47">
            <v>3</v>
          </cell>
          <cell r="G47">
            <v>0</v>
          </cell>
          <cell r="K47">
            <v>3.3804325</v>
          </cell>
        </row>
        <row r="48">
          <cell r="C48">
            <v>2</v>
          </cell>
          <cell r="G48">
            <v>0</v>
          </cell>
          <cell r="K48">
            <v>2.2536216666666666</v>
          </cell>
        </row>
        <row r="49">
          <cell r="C49">
            <v>1</v>
          </cell>
          <cell r="G49">
            <v>0</v>
          </cell>
          <cell r="K49">
            <v>1.1268108333333333</v>
          </cell>
        </row>
        <row r="50">
          <cell r="C50">
            <v>0</v>
          </cell>
          <cell r="G50">
            <v>0</v>
          </cell>
          <cell r="K50">
            <v>0</v>
          </cell>
        </row>
        <row r="51">
          <cell r="C51">
            <v>0</v>
          </cell>
          <cell r="G51">
            <v>0</v>
          </cell>
          <cell r="K51">
            <v>0</v>
          </cell>
        </row>
        <row r="52">
          <cell r="C52">
            <v>0</v>
          </cell>
          <cell r="G52">
            <v>0</v>
          </cell>
          <cell r="K52">
            <v>0</v>
          </cell>
        </row>
        <row r="53">
          <cell r="C53">
            <v>0</v>
          </cell>
          <cell r="G53">
            <v>0</v>
          </cell>
          <cell r="K53">
            <v>0</v>
          </cell>
        </row>
        <row r="54">
          <cell r="C54">
            <v>0</v>
          </cell>
          <cell r="G54">
            <v>0</v>
          </cell>
          <cell r="K54">
            <v>0</v>
          </cell>
        </row>
        <row r="55">
          <cell r="C55">
            <v>0</v>
          </cell>
          <cell r="G55">
            <v>0</v>
          </cell>
          <cell r="K55">
            <v>0</v>
          </cell>
        </row>
        <row r="56">
          <cell r="C56">
            <v>0</v>
          </cell>
          <cell r="G56">
            <v>0</v>
          </cell>
          <cell r="K56">
            <v>0</v>
          </cell>
        </row>
        <row r="57">
          <cell r="C57">
            <v>0</v>
          </cell>
          <cell r="G57">
            <v>0</v>
          </cell>
          <cell r="K57">
            <v>0</v>
          </cell>
        </row>
        <row r="58">
          <cell r="C58">
            <v>0</v>
          </cell>
          <cell r="G58">
            <v>0</v>
          </cell>
          <cell r="K58">
            <v>0</v>
          </cell>
        </row>
        <row r="59">
          <cell r="C59">
            <v>0</v>
          </cell>
          <cell r="G59">
            <v>0</v>
          </cell>
          <cell r="K59">
            <v>0</v>
          </cell>
        </row>
        <row r="60">
          <cell r="C60">
            <v>0</v>
          </cell>
          <cell r="G60">
            <v>0</v>
          </cell>
          <cell r="K60">
            <v>0</v>
          </cell>
        </row>
        <row r="61">
          <cell r="C61">
            <v>0</v>
          </cell>
          <cell r="G61">
            <v>0</v>
          </cell>
          <cell r="K61">
            <v>0</v>
          </cell>
        </row>
        <row r="62">
          <cell r="C62">
            <v>0</v>
          </cell>
          <cell r="G62">
            <v>0</v>
          </cell>
          <cell r="K62">
            <v>0</v>
          </cell>
        </row>
        <row r="63">
          <cell r="C63">
            <v>0</v>
          </cell>
          <cell r="G63">
            <v>0</v>
          </cell>
          <cell r="K63">
            <v>0</v>
          </cell>
        </row>
        <row r="64">
          <cell r="C64">
            <v>0</v>
          </cell>
          <cell r="G64">
            <v>0</v>
          </cell>
          <cell r="K64">
            <v>0</v>
          </cell>
        </row>
        <row r="65">
          <cell r="C65">
            <v>0</v>
          </cell>
          <cell r="G65">
            <v>0</v>
          </cell>
          <cell r="K65">
            <v>0</v>
          </cell>
        </row>
        <row r="66">
          <cell r="C66">
            <v>0</v>
          </cell>
          <cell r="G66">
            <v>0</v>
          </cell>
          <cell r="K66">
            <v>0</v>
          </cell>
        </row>
        <row r="67">
          <cell r="C67">
            <v>0</v>
          </cell>
          <cell r="G67">
            <v>0</v>
          </cell>
          <cell r="K67">
            <v>0</v>
          </cell>
        </row>
        <row r="68">
          <cell r="C68">
            <v>0</v>
          </cell>
          <cell r="G68">
            <v>0</v>
          </cell>
          <cell r="K68">
            <v>0</v>
          </cell>
        </row>
        <row r="69">
          <cell r="C69">
            <v>0</v>
          </cell>
          <cell r="G69">
            <v>0</v>
          </cell>
          <cell r="K69">
            <v>0</v>
          </cell>
        </row>
        <row r="70">
          <cell r="C70">
            <v>0</v>
          </cell>
          <cell r="G70">
            <v>0</v>
          </cell>
          <cell r="K70">
            <v>0</v>
          </cell>
        </row>
        <row r="71">
          <cell r="C71">
            <v>0</v>
          </cell>
          <cell r="G71">
            <v>0</v>
          </cell>
          <cell r="K71">
            <v>0</v>
          </cell>
        </row>
        <row r="72">
          <cell r="C72">
            <v>0</v>
          </cell>
          <cell r="G72">
            <v>0</v>
          </cell>
          <cell r="K72">
            <v>0</v>
          </cell>
        </row>
        <row r="73">
          <cell r="C73">
            <v>0</v>
          </cell>
          <cell r="G73">
            <v>0</v>
          </cell>
          <cell r="K73">
            <v>0</v>
          </cell>
        </row>
        <row r="74">
          <cell r="C74">
            <v>0</v>
          </cell>
          <cell r="G74">
            <v>0</v>
          </cell>
          <cell r="K74">
            <v>0</v>
          </cell>
        </row>
        <row r="75">
          <cell r="C75">
            <v>0</v>
          </cell>
          <cell r="G75">
            <v>0</v>
          </cell>
          <cell r="K75">
            <v>0</v>
          </cell>
        </row>
        <row r="76">
          <cell r="C76">
            <v>0</v>
          </cell>
          <cell r="G76">
            <v>0</v>
          </cell>
          <cell r="K76">
            <v>0</v>
          </cell>
        </row>
        <row r="77">
          <cell r="C77">
            <v>0</v>
          </cell>
          <cell r="G77">
            <v>0</v>
          </cell>
          <cell r="K77">
            <v>0</v>
          </cell>
        </row>
        <row r="78">
          <cell r="C78">
            <v>0</v>
          </cell>
          <cell r="G78">
            <v>0</v>
          </cell>
          <cell r="K78">
            <v>0</v>
          </cell>
        </row>
        <row r="79">
          <cell r="C79">
            <v>0</v>
          </cell>
          <cell r="G79">
            <v>0</v>
          </cell>
          <cell r="K79">
            <v>0</v>
          </cell>
        </row>
        <row r="80">
          <cell r="C80">
            <v>0</v>
          </cell>
          <cell r="G80">
            <v>0</v>
          </cell>
          <cell r="K80">
            <v>0</v>
          </cell>
        </row>
        <row r="81">
          <cell r="C81">
            <v>0</v>
          </cell>
          <cell r="G81">
            <v>0</v>
          </cell>
          <cell r="K81">
            <v>0</v>
          </cell>
        </row>
        <row r="82">
          <cell r="C82">
            <v>0</v>
          </cell>
          <cell r="G82">
            <v>0</v>
          </cell>
          <cell r="K82">
            <v>0</v>
          </cell>
        </row>
        <row r="83">
          <cell r="C83">
            <v>0</v>
          </cell>
          <cell r="G83">
            <v>0</v>
          </cell>
          <cell r="K83">
            <v>0</v>
          </cell>
        </row>
        <row r="84">
          <cell r="C84">
            <v>0</v>
          </cell>
          <cell r="G84">
            <v>0</v>
          </cell>
          <cell r="K84">
            <v>0</v>
          </cell>
        </row>
        <row r="85">
          <cell r="C85">
            <v>0</v>
          </cell>
          <cell r="G85">
            <v>0</v>
          </cell>
          <cell r="K85">
            <v>0</v>
          </cell>
        </row>
        <row r="86">
          <cell r="C86">
            <v>0</v>
          </cell>
          <cell r="G86">
            <v>0</v>
          </cell>
          <cell r="K86">
            <v>0</v>
          </cell>
        </row>
        <row r="87">
          <cell r="C87">
            <v>0</v>
          </cell>
          <cell r="G87">
            <v>0</v>
          </cell>
          <cell r="K87">
            <v>0</v>
          </cell>
        </row>
        <row r="88">
          <cell r="C88">
            <v>0</v>
          </cell>
          <cell r="G88">
            <v>0</v>
          </cell>
          <cell r="K88">
            <v>0</v>
          </cell>
        </row>
        <row r="89">
          <cell r="C89">
            <v>0</v>
          </cell>
          <cell r="G89">
            <v>0</v>
          </cell>
          <cell r="K89">
            <v>0</v>
          </cell>
        </row>
        <row r="90">
          <cell r="C90">
            <v>0</v>
          </cell>
          <cell r="G90">
            <v>0</v>
          </cell>
          <cell r="K90">
            <v>0</v>
          </cell>
        </row>
        <row r="91">
          <cell r="C91">
            <v>0</v>
          </cell>
          <cell r="G91">
            <v>0</v>
          </cell>
          <cell r="K91">
            <v>0</v>
          </cell>
        </row>
        <row r="92">
          <cell r="C92">
            <v>0</v>
          </cell>
          <cell r="G92">
            <v>0</v>
          </cell>
          <cell r="K92">
            <v>0</v>
          </cell>
        </row>
        <row r="93">
          <cell r="C93">
            <v>0</v>
          </cell>
          <cell r="G93">
            <v>0</v>
          </cell>
          <cell r="K93">
            <v>0</v>
          </cell>
        </row>
        <row r="94">
          <cell r="C94">
            <v>0</v>
          </cell>
          <cell r="G94">
            <v>0</v>
          </cell>
          <cell r="K94">
            <v>0</v>
          </cell>
        </row>
        <row r="95">
          <cell r="C95">
            <v>0</v>
          </cell>
          <cell r="G95">
            <v>0</v>
          </cell>
          <cell r="K95">
            <v>0</v>
          </cell>
        </row>
        <row r="96">
          <cell r="C96">
            <v>0</v>
          </cell>
          <cell r="G96">
            <v>0</v>
          </cell>
          <cell r="K96">
            <v>0</v>
          </cell>
        </row>
        <row r="97">
          <cell r="C97">
            <v>0</v>
          </cell>
          <cell r="G97">
            <v>0</v>
          </cell>
          <cell r="K97">
            <v>0</v>
          </cell>
        </row>
        <row r="98">
          <cell r="C98">
            <v>0</v>
          </cell>
          <cell r="G98">
            <v>0</v>
          </cell>
          <cell r="K98">
            <v>0</v>
          </cell>
        </row>
        <row r="99">
          <cell r="C99">
            <v>0</v>
          </cell>
          <cell r="G99">
            <v>0</v>
          </cell>
          <cell r="K99">
            <v>0</v>
          </cell>
        </row>
        <row r="100">
          <cell r="C100">
            <v>0</v>
          </cell>
          <cell r="G100">
            <v>0</v>
          </cell>
          <cell r="K100">
            <v>0</v>
          </cell>
        </row>
        <row r="101">
          <cell r="C101">
            <v>0</v>
          </cell>
          <cell r="G101">
            <v>0</v>
          </cell>
          <cell r="K101">
            <v>0</v>
          </cell>
        </row>
        <row r="102">
          <cell r="C102">
            <v>0</v>
          </cell>
          <cell r="G102">
            <v>0</v>
          </cell>
          <cell r="K102">
            <v>0</v>
          </cell>
        </row>
        <row r="103">
          <cell r="C103">
            <v>0</v>
          </cell>
          <cell r="G103">
            <v>0</v>
          </cell>
          <cell r="K103">
            <v>0</v>
          </cell>
        </row>
        <row r="104">
          <cell r="C104">
            <v>0</v>
          </cell>
          <cell r="G104">
            <v>0</v>
          </cell>
          <cell r="K104">
            <v>0</v>
          </cell>
        </row>
        <row r="105">
          <cell r="C105">
            <v>0</v>
          </cell>
          <cell r="G105">
            <v>0</v>
          </cell>
          <cell r="K105">
            <v>0</v>
          </cell>
        </row>
        <row r="106">
          <cell r="C106">
            <v>0</v>
          </cell>
          <cell r="G106">
            <v>0</v>
          </cell>
          <cell r="K106">
            <v>0</v>
          </cell>
        </row>
        <row r="107">
          <cell r="C107">
            <v>0</v>
          </cell>
          <cell r="G107">
            <v>0</v>
          </cell>
          <cell r="K107">
            <v>0</v>
          </cell>
        </row>
        <row r="108">
          <cell r="C108">
            <v>0</v>
          </cell>
          <cell r="G108">
            <v>0</v>
          </cell>
          <cell r="K108">
            <v>0</v>
          </cell>
        </row>
        <row r="109">
          <cell r="C109">
            <v>0</v>
          </cell>
          <cell r="G109">
            <v>0</v>
          </cell>
          <cell r="K109">
            <v>0</v>
          </cell>
        </row>
        <row r="110">
          <cell r="C110">
            <v>0</v>
          </cell>
          <cell r="G110">
            <v>0</v>
          </cell>
          <cell r="K110">
            <v>0</v>
          </cell>
        </row>
        <row r="111">
          <cell r="C111">
            <v>0</v>
          </cell>
          <cell r="G111">
            <v>0</v>
          </cell>
          <cell r="K111">
            <v>0</v>
          </cell>
        </row>
        <row r="112">
          <cell r="C112">
            <v>0</v>
          </cell>
          <cell r="G112">
            <v>0</v>
          </cell>
          <cell r="K112">
            <v>0</v>
          </cell>
        </row>
        <row r="113">
          <cell r="C113">
            <v>0</v>
          </cell>
          <cell r="G113">
            <v>0</v>
          </cell>
          <cell r="K113">
            <v>0</v>
          </cell>
        </row>
        <row r="114">
          <cell r="C114">
            <v>0</v>
          </cell>
          <cell r="G114">
            <v>0</v>
          </cell>
          <cell r="K114">
            <v>0</v>
          </cell>
        </row>
        <row r="115">
          <cell r="C115">
            <v>0</v>
          </cell>
          <cell r="G115">
            <v>0</v>
          </cell>
          <cell r="K115">
            <v>0</v>
          </cell>
        </row>
        <row r="116">
          <cell r="C116">
            <v>0</v>
          </cell>
          <cell r="G116">
            <v>0</v>
          </cell>
          <cell r="K116">
            <v>0</v>
          </cell>
        </row>
        <row r="117">
          <cell r="C117">
            <v>0</v>
          </cell>
          <cell r="G117">
            <v>0</v>
          </cell>
          <cell r="K117">
            <v>0</v>
          </cell>
        </row>
        <row r="118">
          <cell r="C118">
            <v>0</v>
          </cell>
          <cell r="G118">
            <v>0</v>
          </cell>
          <cell r="K118">
            <v>0</v>
          </cell>
        </row>
        <row r="119">
          <cell r="C119">
            <v>0</v>
          </cell>
          <cell r="G119">
            <v>0</v>
          </cell>
          <cell r="K119">
            <v>0</v>
          </cell>
        </row>
        <row r="120">
          <cell r="C120">
            <v>0</v>
          </cell>
          <cell r="G120">
            <v>0</v>
          </cell>
          <cell r="K120">
            <v>0</v>
          </cell>
        </row>
        <row r="121">
          <cell r="C121">
            <v>0</v>
          </cell>
          <cell r="G121">
            <v>0</v>
          </cell>
          <cell r="K121">
            <v>0</v>
          </cell>
        </row>
        <row r="122">
          <cell r="C122">
            <v>0</v>
          </cell>
          <cell r="G122">
            <v>0</v>
          </cell>
          <cell r="K122">
            <v>0</v>
          </cell>
        </row>
        <row r="123">
          <cell r="C123">
            <v>0</v>
          </cell>
          <cell r="G123">
            <v>0</v>
          </cell>
          <cell r="K123">
            <v>0</v>
          </cell>
        </row>
        <row r="124">
          <cell r="C124">
            <v>0</v>
          </cell>
          <cell r="G124">
            <v>0</v>
          </cell>
          <cell r="K124">
            <v>0</v>
          </cell>
        </row>
        <row r="125">
          <cell r="C125">
            <v>0</v>
          </cell>
          <cell r="G125">
            <v>0</v>
          </cell>
          <cell r="K125">
            <v>0</v>
          </cell>
        </row>
        <row r="126">
          <cell r="C126">
            <v>0</v>
          </cell>
          <cell r="G126">
            <v>0</v>
          </cell>
          <cell r="K126">
            <v>0</v>
          </cell>
        </row>
        <row r="127">
          <cell r="C127">
            <v>0</v>
          </cell>
          <cell r="G127">
            <v>0</v>
          </cell>
          <cell r="K127">
            <v>0</v>
          </cell>
        </row>
        <row r="128">
          <cell r="C128">
            <v>0</v>
          </cell>
          <cell r="G128">
            <v>0</v>
          </cell>
          <cell r="K128">
            <v>0</v>
          </cell>
        </row>
        <row r="129">
          <cell r="C129">
            <v>0</v>
          </cell>
          <cell r="G129">
            <v>0</v>
          </cell>
          <cell r="K129">
            <v>0</v>
          </cell>
        </row>
        <row r="130">
          <cell r="C130">
            <v>0</v>
          </cell>
          <cell r="G130">
            <v>0</v>
          </cell>
          <cell r="K130">
            <v>0</v>
          </cell>
        </row>
        <row r="131">
          <cell r="C131">
            <v>0</v>
          </cell>
          <cell r="G131">
            <v>0</v>
          </cell>
          <cell r="K131">
            <v>0</v>
          </cell>
        </row>
        <row r="132">
          <cell r="C132">
            <v>0</v>
          </cell>
          <cell r="G132">
            <v>0</v>
          </cell>
          <cell r="K132">
            <v>0</v>
          </cell>
        </row>
        <row r="133">
          <cell r="C133">
            <v>0</v>
          </cell>
          <cell r="G133">
            <v>0</v>
          </cell>
          <cell r="K133">
            <v>0</v>
          </cell>
        </row>
        <row r="134">
          <cell r="C134">
            <v>0</v>
          </cell>
          <cell r="G134">
            <v>0</v>
          </cell>
          <cell r="K134">
            <v>0</v>
          </cell>
        </row>
        <row r="135">
          <cell r="C135">
            <v>0</v>
          </cell>
          <cell r="G135">
            <v>0</v>
          </cell>
          <cell r="K135">
            <v>0</v>
          </cell>
        </row>
        <row r="136">
          <cell r="C136">
            <v>0</v>
          </cell>
          <cell r="G136">
            <v>0</v>
          </cell>
          <cell r="K136">
            <v>0</v>
          </cell>
        </row>
        <row r="137">
          <cell r="C137">
            <v>0</v>
          </cell>
          <cell r="G137">
            <v>0</v>
          </cell>
          <cell r="K137">
            <v>0</v>
          </cell>
        </row>
        <row r="138">
          <cell r="C138">
            <v>0</v>
          </cell>
          <cell r="G138">
            <v>0</v>
          </cell>
          <cell r="K138">
            <v>0</v>
          </cell>
        </row>
        <row r="139">
          <cell r="C139">
            <v>0</v>
          </cell>
          <cell r="G139">
            <v>0</v>
          </cell>
          <cell r="K139">
            <v>0</v>
          </cell>
        </row>
        <row r="140">
          <cell r="C140">
            <v>0</v>
          </cell>
          <cell r="G140">
            <v>0</v>
          </cell>
          <cell r="K140">
            <v>0</v>
          </cell>
        </row>
        <row r="141">
          <cell r="C141">
            <v>0</v>
          </cell>
          <cell r="G141">
            <v>0</v>
          </cell>
          <cell r="K141">
            <v>0</v>
          </cell>
        </row>
        <row r="142">
          <cell r="C142">
            <v>0</v>
          </cell>
          <cell r="G142">
            <v>0</v>
          </cell>
          <cell r="K142">
            <v>0</v>
          </cell>
        </row>
        <row r="143">
          <cell r="C143">
            <v>0</v>
          </cell>
          <cell r="G143">
            <v>0</v>
          </cell>
          <cell r="K143">
            <v>0</v>
          </cell>
        </row>
        <row r="144">
          <cell r="C144">
            <v>0</v>
          </cell>
          <cell r="G144">
            <v>0</v>
          </cell>
          <cell r="K144">
            <v>0</v>
          </cell>
        </row>
        <row r="145">
          <cell r="C145">
            <v>0</v>
          </cell>
          <cell r="G145">
            <v>0</v>
          </cell>
          <cell r="K145">
            <v>0</v>
          </cell>
        </row>
        <row r="146">
          <cell r="C146">
            <v>0</v>
          </cell>
          <cell r="G146">
            <v>0</v>
          </cell>
          <cell r="K146">
            <v>0</v>
          </cell>
        </row>
        <row r="147">
          <cell r="C147">
            <v>0</v>
          </cell>
          <cell r="G147">
            <v>0</v>
          </cell>
          <cell r="K147">
            <v>0</v>
          </cell>
        </row>
        <row r="148">
          <cell r="C148">
            <v>0</v>
          </cell>
          <cell r="G148">
            <v>0</v>
          </cell>
          <cell r="K148">
            <v>0</v>
          </cell>
        </row>
        <row r="149">
          <cell r="C149">
            <v>0</v>
          </cell>
          <cell r="G149">
            <v>0</v>
          </cell>
          <cell r="K149">
            <v>0</v>
          </cell>
        </row>
        <row r="150">
          <cell r="C150">
            <v>0</v>
          </cell>
          <cell r="G150">
            <v>0</v>
          </cell>
          <cell r="K150">
            <v>0</v>
          </cell>
        </row>
        <row r="151">
          <cell r="C151">
            <v>0</v>
          </cell>
          <cell r="G151">
            <v>0</v>
          </cell>
          <cell r="K151">
            <v>0</v>
          </cell>
        </row>
        <row r="152">
          <cell r="C152">
            <v>0</v>
          </cell>
          <cell r="G152">
            <v>0</v>
          </cell>
          <cell r="K152">
            <v>0</v>
          </cell>
        </row>
        <row r="153">
          <cell r="C153">
            <v>0</v>
          </cell>
          <cell r="K15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5"/>
  <sheetViews>
    <sheetView tabSelected="1" topLeftCell="A13" workbookViewId="0">
      <selection activeCell="N16" sqref="N16"/>
    </sheetView>
  </sheetViews>
  <sheetFormatPr defaultRowHeight="15" x14ac:dyDescent="0.25"/>
  <cols>
    <col min="1" max="1" width="3.7109375" customWidth="1"/>
    <col min="2" max="2" width="12.140625" style="2" customWidth="1"/>
    <col min="3" max="3" width="12.140625" style="4" hidden="1" customWidth="1"/>
    <col min="4" max="4" width="12.140625" style="2" customWidth="1"/>
    <col min="5" max="5" width="20.28515625" style="2" bestFit="1" customWidth="1"/>
    <col min="6" max="6" width="20.28515625" style="2" hidden="1" customWidth="1"/>
    <col min="7" max="7" width="15.28515625" style="2" customWidth="1"/>
    <col min="8" max="8" width="17.5703125" style="2" bestFit="1" customWidth="1"/>
    <col min="9" max="9" width="14" style="2" customWidth="1"/>
    <col min="10" max="11" width="17.5703125" style="2" customWidth="1"/>
    <col min="12" max="12" width="20.140625" style="2" bestFit="1" customWidth="1"/>
  </cols>
  <sheetData>
    <row r="1" spans="1:35" x14ac:dyDescent="0.25">
      <c r="E1" s="37" t="s">
        <v>5</v>
      </c>
      <c r="F1" s="37"/>
      <c r="G1" s="37"/>
      <c r="H1" s="37" t="s">
        <v>8</v>
      </c>
      <c r="I1" s="37"/>
      <c r="J1" s="35" t="s">
        <v>10</v>
      </c>
      <c r="K1" s="36"/>
      <c r="L1" s="37" t="s">
        <v>9</v>
      </c>
      <c r="M1" s="36"/>
    </row>
    <row r="2" spans="1:35" x14ac:dyDescent="0.25">
      <c r="B2" s="2" t="s">
        <v>0</v>
      </c>
      <c r="C2" s="4" t="s">
        <v>3</v>
      </c>
      <c r="D2" s="2" t="s">
        <v>4</v>
      </c>
      <c r="E2" s="2" t="s">
        <v>6</v>
      </c>
      <c r="G2" s="2" t="s">
        <v>7</v>
      </c>
      <c r="H2" s="3" t="s">
        <v>6</v>
      </c>
      <c r="I2" s="3" t="s">
        <v>7</v>
      </c>
      <c r="J2" s="3" t="s">
        <v>6</v>
      </c>
      <c r="K2" s="3" t="s">
        <v>7</v>
      </c>
      <c r="L2" s="3" t="s">
        <v>6</v>
      </c>
      <c r="M2" s="1" t="s">
        <v>7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4.45" customHeight="1" x14ac:dyDescent="0.25">
      <c r="A3" s="38" t="s">
        <v>1</v>
      </c>
      <c r="B3" s="3">
        <f t="shared" ref="B3:B6" si="0">B4+1</f>
        <v>42.3</v>
      </c>
      <c r="C3" s="4">
        <f t="shared" ref="C3:C43" si="1">B3/12</f>
        <v>3.5249999999999999</v>
      </c>
      <c r="D3" s="3">
        <f t="shared" ref="D3:D43" si="2">B3*0.0254</f>
        <v>1.0744199999999999</v>
      </c>
      <c r="E3" s="3">
        <v>47.2</v>
      </c>
      <c r="F3" s="3">
        <f t="shared" ref="F3:F8" si="3">E3+2.1</f>
        <v>49.300000000000004</v>
      </c>
      <c r="G3" s="3">
        <f>E3*0.0283</f>
        <v>1.3357600000000001</v>
      </c>
      <c r="H3" s="3">
        <f>(B3/12*7.1167*4.75-F3)*0.4</f>
        <v>27.944098249999993</v>
      </c>
      <c r="I3" s="3">
        <f>H3*0.0283</f>
        <v>0.79081798047499974</v>
      </c>
      <c r="J3" s="3">
        <f t="shared" ref="J3:J42" si="4">L3-L4</f>
        <v>1.1268108333333373</v>
      </c>
      <c r="K3" s="3">
        <f>J3*0.0283</f>
        <v>3.1888746583333447E-2</v>
      </c>
      <c r="L3" s="3">
        <f>SUM(E3,H3)</f>
        <v>75.144098249999999</v>
      </c>
      <c r="M3" s="3">
        <f>L3*0.0283</f>
        <v>2.126577980475</v>
      </c>
    </row>
    <row r="4" spans="1:35" x14ac:dyDescent="0.25">
      <c r="A4" s="38"/>
      <c r="B4" s="3">
        <f t="shared" si="0"/>
        <v>41.3</v>
      </c>
      <c r="C4" s="4">
        <f t="shared" si="1"/>
        <v>3.4416666666666664</v>
      </c>
      <c r="D4" s="3">
        <f t="shared" si="2"/>
        <v>1.0490199999999998</v>
      </c>
      <c r="E4" s="3">
        <v>47.2</v>
      </c>
      <c r="F4" s="3">
        <f t="shared" si="3"/>
        <v>49.300000000000004</v>
      </c>
      <c r="G4" s="3">
        <f t="shared" ref="G4:G44" si="5">E4*0.0283</f>
        <v>1.3357600000000001</v>
      </c>
      <c r="H4" s="3">
        <f t="shared" ref="H4:H44" si="6">(B4/12*7.1167*4.75-F4)*0.4</f>
        <v>26.817287416666659</v>
      </c>
      <c r="I4" s="3">
        <f t="shared" ref="I4:I44" si="7">H4*0.0283</f>
        <v>0.75892923389166644</v>
      </c>
      <c r="J4" s="3">
        <f t="shared" si="4"/>
        <v>1.1268108333333231</v>
      </c>
      <c r="K4" s="3">
        <f t="shared" ref="K4:K44" si="8">J4*0.0283</f>
        <v>3.1888746583333044E-2</v>
      </c>
      <c r="L4" s="3">
        <f t="shared" ref="L4:L43" si="9">SUM(E4,H4)</f>
        <v>74.017287416666662</v>
      </c>
      <c r="M4" s="3">
        <f t="shared" ref="M4:M44" si="10">L4*0.0283</f>
        <v>2.0946892338916663</v>
      </c>
    </row>
    <row r="5" spans="1:35" x14ac:dyDescent="0.25">
      <c r="A5" s="38"/>
      <c r="B5" s="3">
        <f t="shared" si="0"/>
        <v>40.299999999999997</v>
      </c>
      <c r="C5" s="4">
        <f t="shared" si="1"/>
        <v>3.3583333333333329</v>
      </c>
      <c r="D5" s="3">
        <f t="shared" si="2"/>
        <v>1.02362</v>
      </c>
      <c r="E5" s="3">
        <v>47.2</v>
      </c>
      <c r="F5" s="3">
        <f t="shared" si="3"/>
        <v>49.300000000000004</v>
      </c>
      <c r="G5" s="3">
        <f t="shared" si="5"/>
        <v>1.3357600000000001</v>
      </c>
      <c r="H5" s="3">
        <f t="shared" si="6"/>
        <v>25.690476583333329</v>
      </c>
      <c r="I5" s="3">
        <f t="shared" si="7"/>
        <v>0.72704048730833315</v>
      </c>
      <c r="J5" s="3">
        <f t="shared" si="4"/>
        <v>1.1268108333333373</v>
      </c>
      <c r="K5" s="3">
        <f t="shared" si="8"/>
        <v>3.1888746583333447E-2</v>
      </c>
      <c r="L5" s="3">
        <f t="shared" si="9"/>
        <v>72.890476583333339</v>
      </c>
      <c r="M5" s="3">
        <f t="shared" si="10"/>
        <v>2.0628004873083334</v>
      </c>
    </row>
    <row r="6" spans="1:35" x14ac:dyDescent="0.25">
      <c r="A6" s="38"/>
      <c r="B6" s="3">
        <f t="shared" si="0"/>
        <v>39.299999999999997</v>
      </c>
      <c r="C6" s="4">
        <f t="shared" si="1"/>
        <v>3.2749999999999999</v>
      </c>
      <c r="D6" s="3">
        <f t="shared" si="2"/>
        <v>0.99821999999999989</v>
      </c>
      <c r="E6" s="3">
        <v>47.2</v>
      </c>
      <c r="F6" s="3">
        <f t="shared" si="3"/>
        <v>49.300000000000004</v>
      </c>
      <c r="G6" s="3">
        <f t="shared" si="5"/>
        <v>1.3357600000000001</v>
      </c>
      <c r="H6" s="3">
        <f t="shared" si="6"/>
        <v>24.563665749999998</v>
      </c>
      <c r="I6" s="3">
        <f t="shared" si="7"/>
        <v>0.69515174072499997</v>
      </c>
      <c r="J6" s="3">
        <f t="shared" si="4"/>
        <v>1.1268108333333373</v>
      </c>
      <c r="K6" s="3">
        <f t="shared" si="8"/>
        <v>3.1888746583333447E-2</v>
      </c>
      <c r="L6" s="3">
        <f t="shared" si="9"/>
        <v>71.763665750000001</v>
      </c>
      <c r="M6" s="3">
        <f t="shared" si="10"/>
        <v>2.0309117407250001</v>
      </c>
    </row>
    <row r="7" spans="1:35" x14ac:dyDescent="0.25">
      <c r="A7" s="38"/>
      <c r="B7" s="3">
        <f t="shared" ref="B7:B43" si="11">B8+1</f>
        <v>38.299999999999997</v>
      </c>
      <c r="C7" s="4">
        <f t="shared" si="1"/>
        <v>3.1916666666666664</v>
      </c>
      <c r="D7" s="3">
        <f t="shared" si="2"/>
        <v>0.97281999999999991</v>
      </c>
      <c r="E7" s="3">
        <v>47.2</v>
      </c>
      <c r="F7" s="3">
        <f t="shared" si="3"/>
        <v>49.300000000000004</v>
      </c>
      <c r="G7" s="3">
        <f t="shared" si="5"/>
        <v>1.3357600000000001</v>
      </c>
      <c r="H7" s="3">
        <f t="shared" si="6"/>
        <v>23.436854916666661</v>
      </c>
      <c r="I7" s="3">
        <f t="shared" si="7"/>
        <v>0.66326299414166645</v>
      </c>
      <c r="J7" s="3">
        <f t="shared" si="4"/>
        <v>1.1268108333333373</v>
      </c>
      <c r="K7" s="3">
        <f t="shared" si="8"/>
        <v>3.1888746583333447E-2</v>
      </c>
      <c r="L7" s="3">
        <f t="shared" si="9"/>
        <v>70.636854916666664</v>
      </c>
      <c r="M7" s="3">
        <f t="shared" si="10"/>
        <v>1.9990229941416664</v>
      </c>
    </row>
    <row r="8" spans="1:35" x14ac:dyDescent="0.25">
      <c r="A8" s="38"/>
      <c r="B8" s="3">
        <f t="shared" si="11"/>
        <v>37.299999999999997</v>
      </c>
      <c r="C8" s="4">
        <f t="shared" si="1"/>
        <v>3.1083333333333329</v>
      </c>
      <c r="D8" s="3">
        <f t="shared" si="2"/>
        <v>0.94741999999999993</v>
      </c>
      <c r="E8" s="3">
        <v>47.2</v>
      </c>
      <c r="F8" s="3">
        <f t="shared" si="3"/>
        <v>49.300000000000004</v>
      </c>
      <c r="G8" s="3">
        <f t="shared" si="5"/>
        <v>1.3357600000000001</v>
      </c>
      <c r="H8" s="3">
        <f t="shared" si="6"/>
        <v>22.310044083333324</v>
      </c>
      <c r="I8" s="3">
        <f t="shared" si="7"/>
        <v>0.63137424755833305</v>
      </c>
      <c r="J8" s="3">
        <f t="shared" si="4"/>
        <v>1.1268108333333373</v>
      </c>
      <c r="K8" s="3">
        <f t="shared" si="8"/>
        <v>3.1888746583333447E-2</v>
      </c>
      <c r="L8" s="3">
        <f t="shared" si="9"/>
        <v>69.510044083333327</v>
      </c>
      <c r="M8" s="3">
        <f t="shared" si="10"/>
        <v>1.9671342475583331</v>
      </c>
    </row>
    <row r="9" spans="1:35" ht="14.45" customHeight="1" x14ac:dyDescent="0.25">
      <c r="A9" s="40" t="s">
        <v>2</v>
      </c>
      <c r="B9" s="3">
        <v>36.299999999999997</v>
      </c>
      <c r="C9" s="4">
        <f t="shared" si="1"/>
        <v>3.0249999999999999</v>
      </c>
      <c r="D9" s="3">
        <f t="shared" si="2"/>
        <v>0.92201999999999984</v>
      </c>
      <c r="E9" s="3">
        <v>47.2</v>
      </c>
      <c r="F9" s="3">
        <f>E9+2.1</f>
        <v>49.300000000000004</v>
      </c>
      <c r="G9" s="3">
        <f t="shared" si="5"/>
        <v>1.3357600000000001</v>
      </c>
      <c r="H9" s="3">
        <f t="shared" si="6"/>
        <v>21.183233249999994</v>
      </c>
      <c r="I9" s="3">
        <f t="shared" si="7"/>
        <v>0.59948550097499975</v>
      </c>
      <c r="J9" s="3">
        <f t="shared" si="4"/>
        <v>0.62485408333331804</v>
      </c>
      <c r="K9" s="3">
        <f t="shared" si="8"/>
        <v>1.7683370558332901E-2</v>
      </c>
      <c r="L9" s="3">
        <f t="shared" si="9"/>
        <v>68.383233249999989</v>
      </c>
      <c r="M9" s="3">
        <f t="shared" si="10"/>
        <v>1.9352455009749996</v>
      </c>
    </row>
    <row r="10" spans="1:35" x14ac:dyDescent="0.25">
      <c r="A10" s="40"/>
      <c r="B10" s="3">
        <f t="shared" si="11"/>
        <v>35</v>
      </c>
      <c r="C10" s="4">
        <f t="shared" si="1"/>
        <v>2.9166666666666665</v>
      </c>
      <c r="D10" s="3">
        <f t="shared" si="2"/>
        <v>0.88900000000000001</v>
      </c>
      <c r="E10" s="3">
        <v>47.2</v>
      </c>
      <c r="F10" s="3">
        <f t="shared" ref="F10:F43" si="12">E10</f>
        <v>47.2</v>
      </c>
      <c r="G10" s="3">
        <f t="shared" si="5"/>
        <v>1.3357600000000001</v>
      </c>
      <c r="H10" s="3">
        <f t="shared" si="6"/>
        <v>20.558379166666665</v>
      </c>
      <c r="I10" s="3">
        <f t="shared" si="7"/>
        <v>0.58180213041666662</v>
      </c>
      <c r="J10" s="3">
        <f t="shared" si="4"/>
        <v>1.1268108333333373</v>
      </c>
      <c r="K10" s="3">
        <f t="shared" si="8"/>
        <v>3.1888746583333447E-2</v>
      </c>
      <c r="L10" s="3">
        <f t="shared" si="9"/>
        <v>67.758379166666671</v>
      </c>
      <c r="M10" s="3">
        <f t="shared" si="10"/>
        <v>1.9175621304166668</v>
      </c>
    </row>
    <row r="11" spans="1:35" x14ac:dyDescent="0.25">
      <c r="A11" s="40"/>
      <c r="B11" s="3">
        <f t="shared" si="11"/>
        <v>34</v>
      </c>
      <c r="C11" s="4">
        <f t="shared" si="1"/>
        <v>2.8333333333333335</v>
      </c>
      <c r="D11" s="3">
        <f t="shared" si="2"/>
        <v>0.86359999999999992</v>
      </c>
      <c r="E11" s="3">
        <v>47.2</v>
      </c>
      <c r="F11" s="3">
        <f t="shared" si="12"/>
        <v>47.2</v>
      </c>
      <c r="G11" s="3">
        <f t="shared" si="5"/>
        <v>1.3357600000000001</v>
      </c>
      <c r="H11" s="3">
        <f t="shared" si="6"/>
        <v>19.431568333333331</v>
      </c>
      <c r="I11" s="3">
        <f t="shared" si="7"/>
        <v>0.54991338383333321</v>
      </c>
      <c r="J11" s="3">
        <f t="shared" si="4"/>
        <v>1.1268108333333231</v>
      </c>
      <c r="K11" s="3">
        <f t="shared" si="8"/>
        <v>3.1888746583333044E-2</v>
      </c>
      <c r="L11" s="3">
        <f t="shared" si="9"/>
        <v>66.631568333333334</v>
      </c>
      <c r="M11" s="3">
        <f t="shared" si="10"/>
        <v>1.8856733838333333</v>
      </c>
    </row>
    <row r="12" spans="1:35" x14ac:dyDescent="0.25">
      <c r="A12" s="40"/>
      <c r="B12" s="3">
        <f t="shared" si="11"/>
        <v>33</v>
      </c>
      <c r="C12" s="4">
        <f t="shared" si="1"/>
        <v>2.75</v>
      </c>
      <c r="D12" s="3">
        <f t="shared" si="2"/>
        <v>0.83819999999999995</v>
      </c>
      <c r="E12" s="3">
        <v>47.2</v>
      </c>
      <c r="F12" s="3">
        <f t="shared" si="12"/>
        <v>47.2</v>
      </c>
      <c r="G12" s="3">
        <f t="shared" si="5"/>
        <v>1.3357600000000001</v>
      </c>
      <c r="H12" s="3">
        <f t="shared" si="6"/>
        <v>18.304757500000001</v>
      </c>
      <c r="I12" s="3">
        <f t="shared" si="7"/>
        <v>0.51802463725000003</v>
      </c>
      <c r="J12" s="3">
        <f t="shared" si="4"/>
        <v>1.1268108333333373</v>
      </c>
      <c r="K12" s="3">
        <f t="shared" si="8"/>
        <v>3.1888746583333447E-2</v>
      </c>
      <c r="L12" s="3">
        <f t="shared" si="9"/>
        <v>65.504757500000011</v>
      </c>
      <c r="M12" s="3">
        <f t="shared" si="10"/>
        <v>1.8537846372500002</v>
      </c>
    </row>
    <row r="13" spans="1:35" x14ac:dyDescent="0.25">
      <c r="A13" s="40"/>
      <c r="B13" s="3">
        <f t="shared" si="11"/>
        <v>32</v>
      </c>
      <c r="C13" s="4">
        <f t="shared" si="1"/>
        <v>2.6666666666666665</v>
      </c>
      <c r="D13" s="3">
        <f t="shared" si="2"/>
        <v>0.81279999999999997</v>
      </c>
      <c r="E13" s="3">
        <v>47.2</v>
      </c>
      <c r="F13" s="3">
        <f t="shared" si="12"/>
        <v>47.2</v>
      </c>
      <c r="G13" s="3">
        <f t="shared" si="5"/>
        <v>1.3357600000000001</v>
      </c>
      <c r="H13" s="3">
        <f t="shared" si="6"/>
        <v>17.177946666666664</v>
      </c>
      <c r="I13" s="3">
        <f t="shared" si="7"/>
        <v>0.48613589066666657</v>
      </c>
      <c r="J13" s="3">
        <f t="shared" si="4"/>
        <v>1.5588318333333291</v>
      </c>
      <c r="K13" s="3">
        <f t="shared" si="8"/>
        <v>4.411494088333321E-2</v>
      </c>
      <c r="L13" s="3">
        <f t="shared" si="9"/>
        <v>64.377946666666674</v>
      </c>
      <c r="M13" s="3">
        <f t="shared" si="10"/>
        <v>1.8218958906666667</v>
      </c>
    </row>
    <row r="14" spans="1:35" x14ac:dyDescent="0.25">
      <c r="A14" s="40"/>
      <c r="B14" s="3">
        <f t="shared" si="11"/>
        <v>31</v>
      </c>
      <c r="C14" s="4">
        <f t="shared" si="1"/>
        <v>2.5833333333333335</v>
      </c>
      <c r="D14" s="3">
        <f t="shared" si="2"/>
        <v>0.78739999999999999</v>
      </c>
      <c r="E14" s="3">
        <v>46.479965000000007</v>
      </c>
      <c r="F14" s="3">
        <f t="shared" si="12"/>
        <v>46.479965000000007</v>
      </c>
      <c r="G14" s="3">
        <f t="shared" si="5"/>
        <v>1.3153830095000001</v>
      </c>
      <c r="H14" s="3">
        <f t="shared" si="6"/>
        <v>16.339149833333334</v>
      </c>
      <c r="I14" s="3">
        <f t="shared" si="7"/>
        <v>0.46239794028333331</v>
      </c>
      <c r="J14" s="3">
        <f t="shared" si="4"/>
        <v>1.7562579933333424</v>
      </c>
      <c r="K14" s="3">
        <f t="shared" si="8"/>
        <v>4.9702101211333588E-2</v>
      </c>
      <c r="L14" s="3">
        <f t="shared" si="9"/>
        <v>62.819114833333344</v>
      </c>
      <c r="M14" s="3">
        <f t="shared" si="10"/>
        <v>1.7777809497833337</v>
      </c>
    </row>
    <row r="15" spans="1:35" ht="14.45" customHeight="1" x14ac:dyDescent="0.25">
      <c r="A15" s="40"/>
      <c r="B15" s="3">
        <f t="shared" si="11"/>
        <v>30</v>
      </c>
      <c r="C15" s="4">
        <f t="shared" si="1"/>
        <v>2.5</v>
      </c>
      <c r="D15" s="3">
        <f t="shared" si="2"/>
        <v>0.76200000000000001</v>
      </c>
      <c r="E15" s="3">
        <v>45.430886400000006</v>
      </c>
      <c r="F15" s="3">
        <f t="shared" si="12"/>
        <v>45.430886400000006</v>
      </c>
      <c r="G15" s="3">
        <f t="shared" si="5"/>
        <v>1.2856940851200001</v>
      </c>
      <c r="H15" s="3">
        <f t="shared" si="6"/>
        <v>15.631970439999998</v>
      </c>
      <c r="I15" s="3">
        <f t="shared" si="7"/>
        <v>0.44238476345199995</v>
      </c>
      <c r="J15" s="3">
        <f t="shared" si="4"/>
        <v>1.8319125933333353</v>
      </c>
      <c r="K15" s="3">
        <f t="shared" si="8"/>
        <v>5.1843126391333386E-2</v>
      </c>
      <c r="L15" s="3">
        <f t="shared" si="9"/>
        <v>61.062856840000002</v>
      </c>
      <c r="M15" s="3">
        <f t="shared" si="10"/>
        <v>1.728078848572</v>
      </c>
    </row>
    <row r="16" spans="1:35" x14ac:dyDescent="0.25">
      <c r="A16" s="40"/>
      <c r="B16" s="3">
        <f t="shared" si="11"/>
        <v>29</v>
      </c>
      <c r="C16" s="4">
        <f t="shared" si="1"/>
        <v>2.4166666666666665</v>
      </c>
      <c r="D16" s="3">
        <f t="shared" si="2"/>
        <v>0.73659999999999992</v>
      </c>
      <c r="E16" s="3">
        <v>44.255716800000002</v>
      </c>
      <c r="F16" s="3">
        <f t="shared" si="12"/>
        <v>44.255716800000002</v>
      </c>
      <c r="G16" s="3">
        <f t="shared" si="5"/>
        <v>1.25243678544</v>
      </c>
      <c r="H16" s="3">
        <f t="shared" si="6"/>
        <v>14.975227446666663</v>
      </c>
      <c r="I16" s="3">
        <f t="shared" si="7"/>
        <v>0.42379893674066654</v>
      </c>
      <c r="J16" s="3">
        <f t="shared" si="4"/>
        <v>1.9002581133333365</v>
      </c>
      <c r="K16" s="3">
        <f t="shared" si="8"/>
        <v>5.3777304607333418E-2</v>
      </c>
      <c r="L16" s="3">
        <f t="shared" si="9"/>
        <v>59.230944246666667</v>
      </c>
      <c r="M16" s="3">
        <f t="shared" si="10"/>
        <v>1.6762357221806665</v>
      </c>
    </row>
    <row r="17" spans="1:13" x14ac:dyDescent="0.25">
      <c r="A17" s="40"/>
      <c r="B17" s="3">
        <f t="shared" si="11"/>
        <v>28</v>
      </c>
      <c r="C17" s="4">
        <f t="shared" si="1"/>
        <v>2.3333333333333335</v>
      </c>
      <c r="D17" s="3">
        <f t="shared" si="2"/>
        <v>0.71119999999999994</v>
      </c>
      <c r="E17" s="3">
        <v>42.966638000000003</v>
      </c>
      <c r="F17" s="3">
        <f t="shared" si="12"/>
        <v>42.966638000000003</v>
      </c>
      <c r="G17" s="3">
        <f t="shared" si="5"/>
        <v>1.2159558554000001</v>
      </c>
      <c r="H17" s="3">
        <f t="shared" si="6"/>
        <v>14.364048133333331</v>
      </c>
      <c r="I17" s="3">
        <f t="shared" si="7"/>
        <v>0.40650256217333325</v>
      </c>
      <c r="J17" s="3">
        <f t="shared" si="4"/>
        <v>1.9617899133333268</v>
      </c>
      <c r="K17" s="3">
        <f t="shared" si="8"/>
        <v>5.5518654547333145E-2</v>
      </c>
      <c r="L17" s="3">
        <f t="shared" si="9"/>
        <v>57.33068613333333</v>
      </c>
      <c r="M17" s="3">
        <f t="shared" si="10"/>
        <v>1.6224584175733332</v>
      </c>
    </row>
    <row r="18" spans="1:13" x14ac:dyDescent="0.25">
      <c r="A18" s="40"/>
      <c r="B18" s="3">
        <f t="shared" si="11"/>
        <v>27</v>
      </c>
      <c r="C18" s="4">
        <f t="shared" si="1"/>
        <v>2.25</v>
      </c>
      <c r="D18" s="3">
        <f t="shared" si="2"/>
        <v>0.68579999999999997</v>
      </c>
      <c r="E18" s="3">
        <v>41.575006200000004</v>
      </c>
      <c r="F18" s="3">
        <f t="shared" si="12"/>
        <v>41.575006200000004</v>
      </c>
      <c r="G18" s="3">
        <f t="shared" si="5"/>
        <v>1.1765726754600001</v>
      </c>
      <c r="H18" s="3">
        <f t="shared" si="6"/>
        <v>13.793890019999999</v>
      </c>
      <c r="I18" s="3">
        <f t="shared" si="7"/>
        <v>0.39036708756599997</v>
      </c>
      <c r="J18" s="3">
        <f t="shared" si="4"/>
        <v>2.0170033533333438</v>
      </c>
      <c r="K18" s="3">
        <f t="shared" si="8"/>
        <v>5.708119489933363E-2</v>
      </c>
      <c r="L18" s="3">
        <f t="shared" si="9"/>
        <v>55.368896220000003</v>
      </c>
      <c r="M18" s="3">
        <f t="shared" si="10"/>
        <v>1.566939763026</v>
      </c>
    </row>
    <row r="19" spans="1:13" x14ac:dyDescent="0.25">
      <c r="A19" s="40"/>
      <c r="B19" s="3">
        <f t="shared" si="11"/>
        <v>26</v>
      </c>
      <c r="C19" s="4">
        <f t="shared" si="1"/>
        <v>2.1666666666666665</v>
      </c>
      <c r="D19" s="3">
        <f t="shared" si="2"/>
        <v>0.66039999999999999</v>
      </c>
      <c r="E19" s="3">
        <v>40.091352000000001</v>
      </c>
      <c r="F19" s="3">
        <f t="shared" si="12"/>
        <v>40.091352000000001</v>
      </c>
      <c r="G19" s="3">
        <f t="shared" si="5"/>
        <v>1.1345852616000001</v>
      </c>
      <c r="H19" s="3">
        <f t="shared" si="6"/>
        <v>13.260540866666663</v>
      </c>
      <c r="I19" s="3">
        <f t="shared" si="7"/>
        <v>0.37527330652666652</v>
      </c>
      <c r="J19" s="3">
        <f t="shared" si="4"/>
        <v>2.0663937933333187</v>
      </c>
      <c r="K19" s="3">
        <f t="shared" si="8"/>
        <v>5.8478944351332919E-2</v>
      </c>
      <c r="L19" s="3">
        <f t="shared" si="9"/>
        <v>53.35189286666666</v>
      </c>
      <c r="M19" s="3">
        <f t="shared" si="10"/>
        <v>1.5098585681266663</v>
      </c>
    </row>
    <row r="20" spans="1:13" x14ac:dyDescent="0.25">
      <c r="A20" s="40"/>
      <c r="B20" s="3">
        <f t="shared" si="11"/>
        <v>25</v>
      </c>
      <c r="C20" s="4">
        <f t="shared" si="1"/>
        <v>2.0833333333333335</v>
      </c>
      <c r="D20" s="3">
        <f t="shared" si="2"/>
        <v>0.63500000000000001</v>
      </c>
      <c r="E20" s="3">
        <v>38.525380400000003</v>
      </c>
      <c r="F20" s="3">
        <f t="shared" si="12"/>
        <v>38.525380400000003</v>
      </c>
      <c r="G20" s="3">
        <f t="shared" si="5"/>
        <v>1.09026826532</v>
      </c>
      <c r="H20" s="3">
        <f t="shared" si="6"/>
        <v>12.760118673333336</v>
      </c>
      <c r="I20" s="3">
        <f t="shared" si="7"/>
        <v>0.36111135845533338</v>
      </c>
      <c r="J20" s="3">
        <f t="shared" si="4"/>
        <v>2.110456593333339</v>
      </c>
      <c r="K20" s="3">
        <f t="shared" si="8"/>
        <v>5.972592159133349E-2</v>
      </c>
      <c r="L20" s="3">
        <f t="shared" si="9"/>
        <v>51.285499073333341</v>
      </c>
      <c r="M20" s="3">
        <f t="shared" si="10"/>
        <v>1.4513796237753336</v>
      </c>
    </row>
    <row r="21" spans="1:13" ht="14.45" customHeight="1" x14ac:dyDescent="0.25">
      <c r="A21" s="40"/>
      <c r="B21" s="3">
        <f t="shared" si="11"/>
        <v>24</v>
      </c>
      <c r="C21" s="4">
        <f t="shared" si="1"/>
        <v>2</v>
      </c>
      <c r="D21" s="3">
        <f t="shared" si="2"/>
        <v>0.60959999999999992</v>
      </c>
      <c r="E21" s="3">
        <v>36.88597080000001</v>
      </c>
      <c r="F21" s="3">
        <f t="shared" si="12"/>
        <v>36.88597080000001</v>
      </c>
      <c r="G21" s="3">
        <f t="shared" si="5"/>
        <v>1.0438729736400003</v>
      </c>
      <c r="H21" s="3">
        <f t="shared" si="6"/>
        <v>12.289071679999996</v>
      </c>
      <c r="I21" s="3">
        <f t="shared" si="7"/>
        <v>0.34778072854399988</v>
      </c>
      <c r="J21" s="3">
        <f t="shared" si="4"/>
        <v>2.1496871133333286</v>
      </c>
      <c r="K21" s="3">
        <f t="shared" si="8"/>
        <v>6.0836145307333195E-2</v>
      </c>
      <c r="L21" s="3">
        <f t="shared" si="9"/>
        <v>49.175042480000002</v>
      </c>
      <c r="M21" s="3">
        <f t="shared" si="10"/>
        <v>1.3916537021840001</v>
      </c>
    </row>
    <row r="22" spans="1:13" x14ac:dyDescent="0.25">
      <c r="A22" s="40"/>
      <c r="B22" s="3">
        <f t="shared" si="11"/>
        <v>23</v>
      </c>
      <c r="C22" s="4">
        <f t="shared" si="1"/>
        <v>1.9166666666666667</v>
      </c>
      <c r="D22" s="3">
        <f t="shared" si="2"/>
        <v>0.58419999999999994</v>
      </c>
      <c r="E22" s="3">
        <v>35.181177000000005</v>
      </c>
      <c r="F22" s="3">
        <f t="shared" si="12"/>
        <v>35.181177000000005</v>
      </c>
      <c r="G22" s="3">
        <f t="shared" si="5"/>
        <v>0.99562730910000008</v>
      </c>
      <c r="H22" s="3">
        <f t="shared" si="6"/>
        <v>11.844178366666666</v>
      </c>
      <c r="I22" s="3">
        <f t="shared" si="7"/>
        <v>0.33519024777666662</v>
      </c>
      <c r="J22" s="3">
        <f t="shared" si="4"/>
        <v>2.1845807133333395</v>
      </c>
      <c r="K22" s="3">
        <f t="shared" si="8"/>
        <v>6.1823634187333505E-2</v>
      </c>
      <c r="L22" s="3">
        <f t="shared" si="9"/>
        <v>47.025355366666673</v>
      </c>
      <c r="M22" s="3">
        <f t="shared" si="10"/>
        <v>1.3308175568766667</v>
      </c>
    </row>
    <row r="23" spans="1:13" x14ac:dyDescent="0.25">
      <c r="A23" s="40"/>
      <c r="B23" s="3">
        <f t="shared" si="11"/>
        <v>22</v>
      </c>
      <c r="C23" s="4">
        <f t="shared" si="1"/>
        <v>1.8333333333333333</v>
      </c>
      <c r="D23" s="3">
        <f t="shared" si="2"/>
        <v>0.55879999999999996</v>
      </c>
      <c r="E23" s="3">
        <v>33.418227200000004</v>
      </c>
      <c r="F23" s="3">
        <f t="shared" si="12"/>
        <v>33.418227200000004</v>
      </c>
      <c r="G23" s="3">
        <f t="shared" si="5"/>
        <v>0.94573582976000004</v>
      </c>
      <c r="H23" s="3">
        <f t="shared" si="6"/>
        <v>11.422547453333332</v>
      </c>
      <c r="I23" s="3">
        <f t="shared" si="7"/>
        <v>0.32325809292933327</v>
      </c>
      <c r="J23" s="3">
        <f t="shared" si="4"/>
        <v>2.2156327533333311</v>
      </c>
      <c r="K23" s="3">
        <f t="shared" si="8"/>
        <v>6.2702406919333264E-2</v>
      </c>
      <c r="L23" s="3">
        <f t="shared" si="9"/>
        <v>44.840774653333334</v>
      </c>
      <c r="M23" s="3">
        <f t="shared" si="10"/>
        <v>1.2689939226893332</v>
      </c>
    </row>
    <row r="24" spans="1:13" x14ac:dyDescent="0.25">
      <c r="A24" s="40"/>
      <c r="B24" s="3">
        <f t="shared" si="11"/>
        <v>21</v>
      </c>
      <c r="C24" s="4">
        <f t="shared" si="1"/>
        <v>1.75</v>
      </c>
      <c r="D24" s="3">
        <f t="shared" si="2"/>
        <v>0.53339999999999999</v>
      </c>
      <c r="E24" s="3">
        <v>31.603524</v>
      </c>
      <c r="F24" s="3">
        <f t="shared" si="12"/>
        <v>31.603524</v>
      </c>
      <c r="G24" s="3">
        <f t="shared" si="5"/>
        <v>0.89437972919999997</v>
      </c>
      <c r="H24" s="3">
        <f t="shared" si="6"/>
        <v>11.021617899999999</v>
      </c>
      <c r="I24" s="3">
        <f t="shared" si="7"/>
        <v>0.31191178656999996</v>
      </c>
      <c r="J24" s="3">
        <f t="shared" si="4"/>
        <v>2.2433385933333341</v>
      </c>
      <c r="K24" s="3">
        <f t="shared" si="8"/>
        <v>6.3486482191333349E-2</v>
      </c>
      <c r="L24" s="3">
        <f t="shared" si="9"/>
        <v>42.625141900000003</v>
      </c>
      <c r="M24" s="3">
        <f t="shared" si="10"/>
        <v>1.20629151577</v>
      </c>
    </row>
    <row r="25" spans="1:13" x14ac:dyDescent="0.25">
      <c r="A25" s="40"/>
      <c r="B25" s="3">
        <f t="shared" si="11"/>
        <v>20</v>
      </c>
      <c r="C25" s="4">
        <f t="shared" si="1"/>
        <v>1.6666666666666667</v>
      </c>
      <c r="D25" s="3">
        <f t="shared" si="2"/>
        <v>0.50800000000000001</v>
      </c>
      <c r="E25" s="3">
        <v>29.7426444</v>
      </c>
      <c r="F25" s="3">
        <f t="shared" si="12"/>
        <v>29.7426444</v>
      </c>
      <c r="G25" s="3">
        <f t="shared" si="5"/>
        <v>0.84171683651999996</v>
      </c>
      <c r="H25" s="3">
        <f t="shared" si="6"/>
        <v>10.639158906666671</v>
      </c>
      <c r="I25" s="3">
        <f t="shared" si="7"/>
        <v>0.3010881970586668</v>
      </c>
      <c r="J25" s="3">
        <f t="shared" si="4"/>
        <v>2.2681935933333364</v>
      </c>
      <c r="K25" s="3">
        <f t="shared" si="8"/>
        <v>6.4189878691333413E-2</v>
      </c>
      <c r="L25" s="3">
        <f t="shared" si="9"/>
        <v>40.381803306666669</v>
      </c>
      <c r="M25" s="3">
        <f t="shared" si="10"/>
        <v>1.1428050335786666</v>
      </c>
    </row>
    <row r="26" spans="1:13" x14ac:dyDescent="0.25">
      <c r="A26" s="40"/>
      <c r="B26" s="3">
        <f t="shared" si="11"/>
        <v>19</v>
      </c>
      <c r="C26" s="4">
        <f t="shared" si="1"/>
        <v>1.5833333333333333</v>
      </c>
      <c r="D26" s="3">
        <f t="shared" si="2"/>
        <v>0.48259999999999997</v>
      </c>
      <c r="E26" s="3">
        <v>27.840339800000002</v>
      </c>
      <c r="F26" s="3">
        <f t="shared" si="12"/>
        <v>27.840339800000002</v>
      </c>
      <c r="G26" s="3">
        <f t="shared" si="5"/>
        <v>0.78788161633999998</v>
      </c>
      <c r="H26" s="3">
        <f t="shared" si="6"/>
        <v>10.273269913333332</v>
      </c>
      <c r="I26" s="3">
        <f t="shared" si="7"/>
        <v>0.29073353854733325</v>
      </c>
      <c r="J26" s="3">
        <f t="shared" si="4"/>
        <v>2.290693113333333</v>
      </c>
      <c r="K26" s="3">
        <f t="shared" si="8"/>
        <v>6.4826615107333327E-2</v>
      </c>
      <c r="L26" s="3">
        <f t="shared" si="9"/>
        <v>38.113609713333332</v>
      </c>
      <c r="M26" s="3">
        <f t="shared" si="10"/>
        <v>1.0786151548873333</v>
      </c>
    </row>
    <row r="27" spans="1:13" ht="14.45" customHeight="1" x14ac:dyDescent="0.25">
      <c r="A27" s="40"/>
      <c r="B27" s="3">
        <f t="shared" si="11"/>
        <v>18</v>
      </c>
      <c r="C27" s="4">
        <f t="shared" si="1"/>
        <v>1.5</v>
      </c>
      <c r="D27" s="3">
        <f t="shared" si="2"/>
        <v>0.4572</v>
      </c>
      <c r="E27" s="3">
        <v>25.900536000000002</v>
      </c>
      <c r="F27" s="3">
        <f t="shared" si="12"/>
        <v>25.900536000000002</v>
      </c>
      <c r="G27" s="3">
        <f t="shared" si="5"/>
        <v>0.73298516880000009</v>
      </c>
      <c r="H27" s="3">
        <f t="shared" si="6"/>
        <v>9.9223805999999968</v>
      </c>
      <c r="I27" s="3">
        <f t="shared" si="7"/>
        <v>0.28080337097999991</v>
      </c>
      <c r="J27" s="3">
        <f t="shared" si="4"/>
        <v>2.3113325133333333</v>
      </c>
      <c r="K27" s="3">
        <f t="shared" si="8"/>
        <v>6.5410710127333335E-2</v>
      </c>
      <c r="L27" s="3">
        <f t="shared" si="9"/>
        <v>35.822916599999999</v>
      </c>
      <c r="M27" s="3">
        <f t="shared" si="10"/>
        <v>1.0137885397799999</v>
      </c>
    </row>
    <row r="28" spans="1:13" x14ac:dyDescent="0.25">
      <c r="A28" s="40"/>
      <c r="B28" s="3">
        <f t="shared" si="11"/>
        <v>17</v>
      </c>
      <c r="C28" s="4">
        <f t="shared" si="1"/>
        <v>1.4166666666666667</v>
      </c>
      <c r="D28" s="3">
        <f t="shared" si="2"/>
        <v>0.43179999999999996</v>
      </c>
      <c r="E28" s="3">
        <v>23.926333200000002</v>
      </c>
      <c r="F28" s="3">
        <f t="shared" si="12"/>
        <v>23.926333200000002</v>
      </c>
      <c r="G28" s="3">
        <f t="shared" si="5"/>
        <v>0.67711522956000003</v>
      </c>
      <c r="H28" s="3">
        <f t="shared" si="6"/>
        <v>9.5852508866666657</v>
      </c>
      <c r="I28" s="3">
        <f t="shared" si="7"/>
        <v>0.27126260009266662</v>
      </c>
      <c r="J28" s="3">
        <f t="shared" si="4"/>
        <v>2.3306071533333323</v>
      </c>
      <c r="K28" s="3">
        <f t="shared" si="8"/>
        <v>6.5956182439333308E-2</v>
      </c>
      <c r="L28" s="3">
        <f t="shared" si="9"/>
        <v>33.511584086666666</v>
      </c>
      <c r="M28" s="3">
        <f t="shared" si="10"/>
        <v>0.94837782965266659</v>
      </c>
    </row>
    <row r="29" spans="1:13" x14ac:dyDescent="0.25">
      <c r="A29" s="40"/>
      <c r="B29" s="3">
        <f t="shared" si="11"/>
        <v>16</v>
      </c>
      <c r="C29" s="4">
        <f t="shared" si="1"/>
        <v>1.3333333333333333</v>
      </c>
      <c r="D29" s="3">
        <f t="shared" si="2"/>
        <v>0.40639999999999998</v>
      </c>
      <c r="E29" s="3">
        <v>21.920006000000001</v>
      </c>
      <c r="F29" s="3">
        <f t="shared" si="12"/>
        <v>21.920006000000001</v>
      </c>
      <c r="G29" s="3">
        <f t="shared" si="5"/>
        <v>0.62033616979999995</v>
      </c>
      <c r="H29" s="3">
        <f t="shared" si="6"/>
        <v>9.260970933333331</v>
      </c>
      <c r="I29" s="3">
        <f t="shared" si="7"/>
        <v>0.26208547741333327</v>
      </c>
      <c r="J29" s="3">
        <f t="shared" si="4"/>
        <v>2.3490123933333322</v>
      </c>
      <c r="K29" s="3">
        <f t="shared" si="8"/>
        <v>6.6477050731333295E-2</v>
      </c>
      <c r="L29" s="3">
        <f t="shared" si="9"/>
        <v>31.180976933333334</v>
      </c>
      <c r="M29" s="3">
        <f t="shared" si="10"/>
        <v>0.88242164721333327</v>
      </c>
    </row>
    <row r="30" spans="1:13" x14ac:dyDescent="0.25">
      <c r="A30" s="40"/>
      <c r="B30" s="3">
        <f t="shared" si="11"/>
        <v>15</v>
      </c>
      <c r="C30" s="4">
        <f t="shared" si="1"/>
        <v>1.25</v>
      </c>
      <c r="D30" s="3">
        <f t="shared" si="2"/>
        <v>0.38100000000000001</v>
      </c>
      <c r="E30" s="3">
        <v>19.883003400000003</v>
      </c>
      <c r="F30" s="3">
        <f t="shared" si="12"/>
        <v>19.883003400000003</v>
      </c>
      <c r="G30" s="3">
        <f t="shared" si="5"/>
        <v>0.56268899622000002</v>
      </c>
      <c r="H30" s="3">
        <f t="shared" si="6"/>
        <v>8.9489611399999998</v>
      </c>
      <c r="I30" s="3">
        <f t="shared" si="7"/>
        <v>0.253255600262</v>
      </c>
      <c r="J30" s="3">
        <f t="shared" si="4"/>
        <v>2.3670435933333351</v>
      </c>
      <c r="K30" s="3">
        <f t="shared" si="8"/>
        <v>6.6987333691333376E-2</v>
      </c>
      <c r="L30" s="3">
        <f t="shared" si="9"/>
        <v>28.831964540000001</v>
      </c>
      <c r="M30" s="3">
        <f t="shared" si="10"/>
        <v>0.81594459648200002</v>
      </c>
    </row>
    <row r="31" spans="1:13" x14ac:dyDescent="0.25">
      <c r="A31" s="40"/>
      <c r="B31" s="3">
        <f t="shared" si="11"/>
        <v>14</v>
      </c>
      <c r="C31" s="4">
        <f t="shared" si="1"/>
        <v>1.1666666666666667</v>
      </c>
      <c r="D31" s="3">
        <f t="shared" si="2"/>
        <v>0.35559999999999997</v>
      </c>
      <c r="E31" s="3">
        <v>17.815948800000001</v>
      </c>
      <c r="F31" s="3">
        <f t="shared" si="12"/>
        <v>17.815948800000001</v>
      </c>
      <c r="G31" s="3">
        <f t="shared" si="5"/>
        <v>0.50419135104000001</v>
      </c>
      <c r="H31" s="3">
        <f t="shared" si="6"/>
        <v>8.6489721466666651</v>
      </c>
      <c r="I31" s="3">
        <f t="shared" si="7"/>
        <v>0.24476591175066661</v>
      </c>
      <c r="J31" s="3">
        <f t="shared" si="4"/>
        <v>2.3851961133333361</v>
      </c>
      <c r="K31" s="3">
        <f t="shared" si="8"/>
        <v>6.7501050007333405E-2</v>
      </c>
      <c r="L31" s="3">
        <f t="shared" si="9"/>
        <v>26.464920946666666</v>
      </c>
      <c r="M31" s="3">
        <f t="shared" si="10"/>
        <v>0.74895726279066666</v>
      </c>
    </row>
    <row r="32" spans="1:13" x14ac:dyDescent="0.25">
      <c r="A32" s="40"/>
      <c r="B32" s="3">
        <f t="shared" si="11"/>
        <v>13</v>
      </c>
      <c r="C32" s="4">
        <f t="shared" si="1"/>
        <v>1.0833333333333333</v>
      </c>
      <c r="D32" s="3">
        <f t="shared" si="2"/>
        <v>0.33019999999999999</v>
      </c>
      <c r="E32" s="3">
        <v>15.718640000000001</v>
      </c>
      <c r="F32" s="3">
        <f t="shared" si="12"/>
        <v>15.718640000000001</v>
      </c>
      <c r="G32" s="3">
        <f t="shared" si="5"/>
        <v>0.44483751199999999</v>
      </c>
      <c r="H32" s="3">
        <f t="shared" si="6"/>
        <v>8.3610848333333312</v>
      </c>
      <c r="I32" s="3">
        <f t="shared" si="7"/>
        <v>0.23661870078333327</v>
      </c>
      <c r="J32" s="3">
        <f t="shared" si="4"/>
        <v>2.4039653133333303</v>
      </c>
      <c r="K32" s="3">
        <f t="shared" si="8"/>
        <v>6.8032218367333239E-2</v>
      </c>
      <c r="L32" s="3">
        <f t="shared" si="9"/>
        <v>24.07972483333333</v>
      </c>
      <c r="M32" s="3">
        <f t="shared" si="10"/>
        <v>0.68145621278333324</v>
      </c>
    </row>
    <row r="33" spans="1:13" ht="14.45" customHeight="1" x14ac:dyDescent="0.25">
      <c r="A33" s="40"/>
      <c r="B33" s="3">
        <f t="shared" si="11"/>
        <v>12</v>
      </c>
      <c r="C33" s="4">
        <f t="shared" si="1"/>
        <v>1</v>
      </c>
      <c r="D33" s="3">
        <f t="shared" si="2"/>
        <v>0.30479999999999996</v>
      </c>
      <c r="E33" s="3">
        <v>13.590049200000001</v>
      </c>
      <c r="F33" s="3">
        <f t="shared" si="12"/>
        <v>13.590049200000001</v>
      </c>
      <c r="G33" s="3">
        <f t="shared" si="5"/>
        <v>0.38459839235999999</v>
      </c>
      <c r="H33" s="3">
        <f t="shared" si="6"/>
        <v>8.0857103199999987</v>
      </c>
      <c r="I33" s="3">
        <f t="shared" si="7"/>
        <v>0.22882560205599994</v>
      </c>
      <c r="J33" s="3">
        <f t="shared" si="4"/>
        <v>2.423846553333334</v>
      </c>
      <c r="K33" s="3">
        <f t="shared" si="8"/>
        <v>6.8594857459333344E-2</v>
      </c>
      <c r="L33" s="3">
        <f t="shared" si="9"/>
        <v>21.67575952</v>
      </c>
      <c r="M33" s="3">
        <f t="shared" si="10"/>
        <v>0.61342399441599993</v>
      </c>
    </row>
    <row r="34" spans="1:13" x14ac:dyDescent="0.25">
      <c r="A34" s="40"/>
      <c r="B34" s="3">
        <f t="shared" si="11"/>
        <v>11</v>
      </c>
      <c r="C34" s="4">
        <f t="shared" si="1"/>
        <v>0.91666666666666663</v>
      </c>
      <c r="D34" s="3">
        <f t="shared" si="2"/>
        <v>0.27939999999999998</v>
      </c>
      <c r="E34" s="3">
        <v>11.428323000000001</v>
      </c>
      <c r="F34" s="3">
        <f t="shared" si="12"/>
        <v>11.428323000000001</v>
      </c>
      <c r="G34" s="3">
        <f t="shared" si="5"/>
        <v>0.32342154090000003</v>
      </c>
      <c r="H34" s="3">
        <f t="shared" si="6"/>
        <v>7.823589966666666</v>
      </c>
      <c r="I34" s="3">
        <f t="shared" si="7"/>
        <v>0.22140759605666663</v>
      </c>
      <c r="J34" s="3">
        <f t="shared" si="4"/>
        <v>2.445335193333328</v>
      </c>
      <c r="K34" s="3">
        <f t="shared" si="8"/>
        <v>6.9202985971333175E-2</v>
      </c>
      <c r="L34" s="3">
        <f t="shared" si="9"/>
        <v>19.251912966666666</v>
      </c>
      <c r="M34" s="3">
        <f t="shared" si="10"/>
        <v>0.54482913695666657</v>
      </c>
    </row>
    <row r="35" spans="1:13" x14ac:dyDescent="0.25">
      <c r="A35" s="40"/>
      <c r="B35" s="3">
        <f t="shared" si="11"/>
        <v>10</v>
      </c>
      <c r="C35" s="4">
        <f t="shared" si="1"/>
        <v>0.83333333333333337</v>
      </c>
      <c r="D35" s="3">
        <f t="shared" si="2"/>
        <v>0.254</v>
      </c>
      <c r="E35" s="3">
        <v>9.2307824000000007</v>
      </c>
      <c r="F35" s="3">
        <f t="shared" si="12"/>
        <v>9.2307824000000007</v>
      </c>
      <c r="G35" s="3">
        <f t="shared" si="5"/>
        <v>0.26123114192000002</v>
      </c>
      <c r="H35" s="3">
        <f t="shared" si="6"/>
        <v>7.5757953733333352</v>
      </c>
      <c r="I35" s="3">
        <f t="shared" si="7"/>
        <v>0.21439500906533338</v>
      </c>
      <c r="J35" s="3">
        <f t="shared" si="4"/>
        <v>2.4689265933333377</v>
      </c>
      <c r="K35" s="3">
        <f t="shared" si="8"/>
        <v>6.9870622591333462E-2</v>
      </c>
      <c r="L35" s="3">
        <f t="shared" si="9"/>
        <v>16.806577773333338</v>
      </c>
      <c r="M35" s="3">
        <f t="shared" si="10"/>
        <v>0.47562615098533345</v>
      </c>
    </row>
    <row r="36" spans="1:13" x14ac:dyDescent="0.25">
      <c r="A36" s="40"/>
      <c r="B36" s="3">
        <f t="shared" si="11"/>
        <v>9</v>
      </c>
      <c r="C36" s="4">
        <f t="shared" si="1"/>
        <v>0.75</v>
      </c>
      <c r="D36" s="3">
        <f t="shared" si="2"/>
        <v>0.2286</v>
      </c>
      <c r="E36" s="3">
        <v>6.9939228000000009</v>
      </c>
      <c r="F36" s="3">
        <f t="shared" si="12"/>
        <v>6.9939228000000009</v>
      </c>
      <c r="G36" s="3">
        <f t="shared" si="5"/>
        <v>0.19792801524</v>
      </c>
      <c r="H36" s="3">
        <f t="shared" si="6"/>
        <v>7.3437283799999991</v>
      </c>
      <c r="I36" s="3">
        <f t="shared" si="7"/>
        <v>0.20782751315399997</v>
      </c>
      <c r="J36" s="3">
        <f t="shared" si="4"/>
        <v>2.4951161133333333</v>
      </c>
      <c r="K36" s="3">
        <f t="shared" si="8"/>
        <v>7.0611786007333324E-2</v>
      </c>
      <c r="L36" s="3">
        <f t="shared" si="9"/>
        <v>14.33765118</v>
      </c>
      <c r="M36" s="3">
        <f t="shared" si="10"/>
        <v>0.40575552839399998</v>
      </c>
    </row>
    <row r="37" spans="1:13" x14ac:dyDescent="0.25">
      <c r="A37" s="40"/>
      <c r="B37" s="3">
        <f t="shared" si="11"/>
        <v>8</v>
      </c>
      <c r="C37" s="4">
        <f t="shared" si="1"/>
        <v>0.66666666666666663</v>
      </c>
      <c r="D37" s="3">
        <f t="shared" si="2"/>
        <v>0.20319999999999999</v>
      </c>
      <c r="E37" s="3">
        <v>4.7134140000000002</v>
      </c>
      <c r="F37" s="3">
        <f t="shared" si="12"/>
        <v>4.7134140000000002</v>
      </c>
      <c r="G37" s="3">
        <f t="shared" si="5"/>
        <v>0.13338961620000001</v>
      </c>
      <c r="H37" s="3">
        <f t="shared" si="6"/>
        <v>7.1291210666666665</v>
      </c>
      <c r="I37" s="3">
        <f t="shared" si="7"/>
        <v>0.20175412618666666</v>
      </c>
      <c r="J37" s="3">
        <f t="shared" si="4"/>
        <v>2.5243991133333328</v>
      </c>
      <c r="K37" s="3">
        <f t="shared" si="8"/>
        <v>7.1440494907333313E-2</v>
      </c>
      <c r="L37" s="3">
        <f t="shared" si="9"/>
        <v>11.842535066666667</v>
      </c>
      <c r="M37" s="3">
        <f t="shared" si="10"/>
        <v>0.33514374238666667</v>
      </c>
    </row>
    <row r="38" spans="1:13" x14ac:dyDescent="0.25">
      <c r="A38" s="40"/>
      <c r="B38" s="3">
        <f t="shared" si="11"/>
        <v>7</v>
      </c>
      <c r="C38" s="4">
        <f t="shared" si="1"/>
        <v>0.58333333333333337</v>
      </c>
      <c r="D38" s="3">
        <f t="shared" si="2"/>
        <v>0.17779999999999999</v>
      </c>
      <c r="E38" s="3">
        <v>2.3841002000000002</v>
      </c>
      <c r="F38" s="3">
        <f t="shared" si="12"/>
        <v>2.3841002000000002</v>
      </c>
      <c r="G38" s="3">
        <f t="shared" si="5"/>
        <v>6.7470035659999997E-2</v>
      </c>
      <c r="H38" s="3">
        <f t="shared" si="6"/>
        <v>6.9340357533333332</v>
      </c>
      <c r="I38" s="3">
        <f t="shared" si="7"/>
        <v>0.19623321181933331</v>
      </c>
      <c r="J38" s="3">
        <f t="shared" si="4"/>
        <v>2.557270953333334</v>
      </c>
      <c r="K38" s="3">
        <f t="shared" si="8"/>
        <v>7.2370767979333353E-2</v>
      </c>
      <c r="L38" s="3">
        <f t="shared" si="9"/>
        <v>9.3181359533333339</v>
      </c>
      <c r="M38" s="3">
        <f t="shared" si="10"/>
        <v>0.26370324747933332</v>
      </c>
    </row>
    <row r="39" spans="1:13" x14ac:dyDescent="0.25">
      <c r="A39" s="38" t="s">
        <v>1</v>
      </c>
      <c r="B39" s="3">
        <f t="shared" si="11"/>
        <v>6</v>
      </c>
      <c r="C39" s="4">
        <f t="shared" si="1"/>
        <v>0.5</v>
      </c>
      <c r="D39" s="3">
        <f t="shared" si="2"/>
        <v>0.15239999999999998</v>
      </c>
      <c r="E39" s="3">
        <v>0</v>
      </c>
      <c r="F39" s="3">
        <f t="shared" si="12"/>
        <v>0</v>
      </c>
      <c r="G39" s="3">
        <f t="shared" si="5"/>
        <v>0</v>
      </c>
      <c r="H39" s="3">
        <f t="shared" si="6"/>
        <v>6.7608649999999999</v>
      </c>
      <c r="I39" s="3">
        <f t="shared" si="7"/>
        <v>0.19133247949999999</v>
      </c>
      <c r="J39" s="3">
        <f t="shared" si="4"/>
        <v>1.126810833333332</v>
      </c>
      <c r="K39" s="3">
        <f t="shared" si="8"/>
        <v>3.1888746583333294E-2</v>
      </c>
      <c r="L39" s="3">
        <f t="shared" si="9"/>
        <v>6.7608649999999999</v>
      </c>
      <c r="M39" s="3">
        <f t="shared" si="10"/>
        <v>0.19133247949999999</v>
      </c>
    </row>
    <row r="40" spans="1:13" x14ac:dyDescent="0.25">
      <c r="A40" s="39"/>
      <c r="B40" s="3">
        <f t="shared" si="11"/>
        <v>5</v>
      </c>
      <c r="C40" s="4">
        <f t="shared" si="1"/>
        <v>0.41666666666666669</v>
      </c>
      <c r="D40" s="3">
        <f t="shared" si="2"/>
        <v>0.127</v>
      </c>
      <c r="E40" s="3">
        <v>0</v>
      </c>
      <c r="F40" s="3">
        <f t="shared" si="12"/>
        <v>0</v>
      </c>
      <c r="G40" s="3">
        <f t="shared" si="5"/>
        <v>0</v>
      </c>
      <c r="H40" s="3">
        <f t="shared" si="6"/>
        <v>5.6340541666666679</v>
      </c>
      <c r="I40" s="3">
        <f t="shared" si="7"/>
        <v>0.15944373291666669</v>
      </c>
      <c r="J40" s="3">
        <f t="shared" si="4"/>
        <v>1.1268108333333346</v>
      </c>
      <c r="K40" s="3">
        <f t="shared" si="8"/>
        <v>3.188874658333337E-2</v>
      </c>
      <c r="L40" s="3">
        <f t="shared" si="9"/>
        <v>5.6340541666666679</v>
      </c>
      <c r="M40" s="3">
        <f t="shared" si="10"/>
        <v>0.15944373291666669</v>
      </c>
    </row>
    <row r="41" spans="1:13" x14ac:dyDescent="0.25">
      <c r="A41" s="39"/>
      <c r="B41" s="3">
        <f t="shared" si="11"/>
        <v>4</v>
      </c>
      <c r="C41" s="4">
        <f t="shared" si="1"/>
        <v>0.33333333333333331</v>
      </c>
      <c r="D41" s="3">
        <f t="shared" si="2"/>
        <v>0.1016</v>
      </c>
      <c r="E41" s="3">
        <v>0</v>
      </c>
      <c r="F41" s="3">
        <f t="shared" si="12"/>
        <v>0</v>
      </c>
      <c r="G41" s="3">
        <f t="shared" si="5"/>
        <v>0</v>
      </c>
      <c r="H41" s="3">
        <f t="shared" si="6"/>
        <v>4.5072433333333333</v>
      </c>
      <c r="I41" s="3">
        <f t="shared" si="7"/>
        <v>0.12755498633333331</v>
      </c>
      <c r="J41" s="3">
        <f t="shared" si="4"/>
        <v>1.1268108333333333</v>
      </c>
      <c r="K41" s="3">
        <f t="shared" si="8"/>
        <v>3.1888746583333329E-2</v>
      </c>
      <c r="L41" s="3">
        <f t="shared" si="9"/>
        <v>4.5072433333333333</v>
      </c>
      <c r="M41" s="3">
        <f t="shared" si="10"/>
        <v>0.12755498633333331</v>
      </c>
    </row>
    <row r="42" spans="1:13" x14ac:dyDescent="0.25">
      <c r="A42" s="39"/>
      <c r="B42" s="3">
        <f t="shared" si="11"/>
        <v>3</v>
      </c>
      <c r="C42" s="4">
        <f t="shared" si="1"/>
        <v>0.25</v>
      </c>
      <c r="D42" s="3">
        <f t="shared" si="2"/>
        <v>7.619999999999999E-2</v>
      </c>
      <c r="E42" s="3">
        <v>0</v>
      </c>
      <c r="F42" s="3">
        <f t="shared" si="12"/>
        <v>0</v>
      </c>
      <c r="G42" s="3">
        <f t="shared" si="5"/>
        <v>0</v>
      </c>
      <c r="H42" s="3">
        <f t="shared" si="6"/>
        <v>3.3804325</v>
      </c>
      <c r="I42" s="3">
        <f t="shared" si="7"/>
        <v>9.5666239749999993E-2</v>
      </c>
      <c r="J42" s="3">
        <f t="shared" si="4"/>
        <v>1.1268108333333333</v>
      </c>
      <c r="K42" s="3">
        <f t="shared" si="8"/>
        <v>3.1888746583333329E-2</v>
      </c>
      <c r="L42" s="3">
        <f t="shared" si="9"/>
        <v>3.3804325</v>
      </c>
      <c r="M42" s="3">
        <f t="shared" si="10"/>
        <v>9.5666239749999993E-2</v>
      </c>
    </row>
    <row r="43" spans="1:13" x14ac:dyDescent="0.25">
      <c r="A43" s="39"/>
      <c r="B43" s="3">
        <f t="shared" si="11"/>
        <v>2</v>
      </c>
      <c r="C43" s="4">
        <f t="shared" si="1"/>
        <v>0.16666666666666666</v>
      </c>
      <c r="D43" s="3">
        <f t="shared" si="2"/>
        <v>5.0799999999999998E-2</v>
      </c>
      <c r="E43" s="3">
        <v>0</v>
      </c>
      <c r="F43" s="3">
        <f t="shared" si="12"/>
        <v>0</v>
      </c>
      <c r="G43" s="3">
        <f t="shared" si="5"/>
        <v>0</v>
      </c>
      <c r="H43" s="3">
        <f t="shared" si="6"/>
        <v>2.2536216666666666</v>
      </c>
      <c r="I43" s="3">
        <f t="shared" si="7"/>
        <v>6.3777493166666657E-2</v>
      </c>
      <c r="J43" s="3">
        <f>L43-L44</f>
        <v>1.1268108333333333</v>
      </c>
      <c r="K43" s="3">
        <f t="shared" si="8"/>
        <v>3.1888746583333329E-2</v>
      </c>
      <c r="L43" s="3">
        <f t="shared" si="9"/>
        <v>2.2536216666666666</v>
      </c>
      <c r="M43" s="3">
        <f t="shared" si="10"/>
        <v>6.3777493166666657E-2</v>
      </c>
    </row>
    <row r="44" spans="1:13" x14ac:dyDescent="0.25">
      <c r="A44" s="39"/>
      <c r="B44" s="3">
        <f>B45+1</f>
        <v>1</v>
      </c>
      <c r="C44" s="4">
        <f>B44/12</f>
        <v>8.3333333333333329E-2</v>
      </c>
      <c r="D44" s="3">
        <f>B44*0.0254</f>
        <v>2.5399999999999999E-2</v>
      </c>
      <c r="E44" s="3">
        <v>0</v>
      </c>
      <c r="F44" s="3">
        <f>E44</f>
        <v>0</v>
      </c>
      <c r="G44" s="3">
        <f t="shared" si="5"/>
        <v>0</v>
      </c>
      <c r="H44" s="3">
        <f t="shared" si="6"/>
        <v>1.1268108333333333</v>
      </c>
      <c r="I44" s="3">
        <f t="shared" si="7"/>
        <v>3.1888746583333329E-2</v>
      </c>
      <c r="J44" s="3">
        <v>0</v>
      </c>
      <c r="K44" s="3">
        <f t="shared" si="8"/>
        <v>0</v>
      </c>
      <c r="L44" s="3">
        <f t="shared" ref="L44" si="13">SUM(E44:H44)</f>
        <v>1.1268108333333333</v>
      </c>
      <c r="M44" s="3">
        <f t="shared" si="10"/>
        <v>3.1888746583333329E-2</v>
      </c>
    </row>
    <row r="45" spans="1:13" x14ac:dyDescent="0.25">
      <c r="I45" s="3"/>
      <c r="L45" s="3"/>
    </row>
  </sheetData>
  <mergeCells count="7">
    <mergeCell ref="J1:K1"/>
    <mergeCell ref="L1:M1"/>
    <mergeCell ref="A39:A44"/>
    <mergeCell ref="A9:A38"/>
    <mergeCell ref="A3:A8"/>
    <mergeCell ref="E1:G1"/>
    <mergeCell ref="H1:I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53"/>
  <sheetViews>
    <sheetView showGridLines="0" workbookViewId="0">
      <selection activeCell="H3" sqref="H3"/>
    </sheetView>
  </sheetViews>
  <sheetFormatPr defaultColWidth="9.140625" defaultRowHeight="15" x14ac:dyDescent="0.25"/>
  <cols>
    <col min="1" max="1" width="9" style="5" customWidth="1"/>
    <col min="2" max="2" width="11.42578125" style="6" hidden="1" customWidth="1"/>
    <col min="3" max="3" width="14.7109375" style="6" customWidth="1"/>
    <col min="4" max="5" width="8.7109375" style="6" hidden="1" customWidth="1"/>
    <col min="6" max="6" width="10.5703125" style="6" hidden="1" customWidth="1"/>
    <col min="7" max="7" width="14.7109375" style="6" customWidth="1"/>
    <col min="8" max="8" width="15" style="6" customWidth="1"/>
    <col min="9" max="9" width="13.7109375" style="6" customWidth="1"/>
    <col min="10" max="10" width="2.85546875" style="6" hidden="1" customWidth="1"/>
    <col min="11" max="11" width="14.7109375" style="6" customWidth="1"/>
    <col min="12" max="12" width="9" style="6" customWidth="1"/>
    <col min="13" max="15" width="9.140625" style="6"/>
    <col min="16" max="16" width="13.5703125" style="5" bestFit="1" customWidth="1"/>
    <col min="17" max="17" width="6" style="5" customWidth="1"/>
    <col min="18" max="18" width="13.5703125" style="5" customWidth="1"/>
    <col min="19" max="20" width="9.140625" style="5"/>
    <col min="21" max="21" width="10.85546875" style="5" customWidth="1"/>
    <col min="22" max="256" width="9.140625" style="5"/>
    <col min="257" max="257" width="9" style="5" customWidth="1"/>
    <col min="258" max="258" width="0" style="5" hidden="1" customWidth="1"/>
    <col min="259" max="259" width="14.7109375" style="5" customWidth="1"/>
    <col min="260" max="262" width="0" style="5" hidden="1" customWidth="1"/>
    <col min="263" max="263" width="14.7109375" style="5" customWidth="1"/>
    <col min="264" max="264" width="15" style="5" customWidth="1"/>
    <col min="265" max="265" width="13.7109375" style="5" customWidth="1"/>
    <col min="266" max="266" width="0" style="5" hidden="1" customWidth="1"/>
    <col min="267" max="267" width="14.7109375" style="5" customWidth="1"/>
    <col min="268" max="268" width="9" style="5" customWidth="1"/>
    <col min="269" max="271" width="9.140625" style="5"/>
    <col min="272" max="272" width="13.5703125" style="5" bestFit="1" customWidth="1"/>
    <col min="273" max="273" width="6" style="5" customWidth="1"/>
    <col min="274" max="274" width="13.5703125" style="5" customWidth="1"/>
    <col min="275" max="276" width="9.140625" style="5"/>
    <col min="277" max="277" width="10.85546875" style="5" customWidth="1"/>
    <col min="278" max="512" width="9.140625" style="5"/>
    <col min="513" max="513" width="9" style="5" customWidth="1"/>
    <col min="514" max="514" width="0" style="5" hidden="1" customWidth="1"/>
    <col min="515" max="515" width="14.7109375" style="5" customWidth="1"/>
    <col min="516" max="518" width="0" style="5" hidden="1" customWidth="1"/>
    <col min="519" max="519" width="14.7109375" style="5" customWidth="1"/>
    <col min="520" max="520" width="15" style="5" customWidth="1"/>
    <col min="521" max="521" width="13.7109375" style="5" customWidth="1"/>
    <col min="522" max="522" width="0" style="5" hidden="1" customWidth="1"/>
    <col min="523" max="523" width="14.7109375" style="5" customWidth="1"/>
    <col min="524" max="524" width="9" style="5" customWidth="1"/>
    <col min="525" max="527" width="9.140625" style="5"/>
    <col min="528" max="528" width="13.5703125" style="5" bestFit="1" customWidth="1"/>
    <col min="529" max="529" width="6" style="5" customWidth="1"/>
    <col min="530" max="530" width="13.5703125" style="5" customWidth="1"/>
    <col min="531" max="532" width="9.140625" style="5"/>
    <col min="533" max="533" width="10.85546875" style="5" customWidth="1"/>
    <col min="534" max="768" width="9.140625" style="5"/>
    <col min="769" max="769" width="9" style="5" customWidth="1"/>
    <col min="770" max="770" width="0" style="5" hidden="1" customWidth="1"/>
    <col min="771" max="771" width="14.7109375" style="5" customWidth="1"/>
    <col min="772" max="774" width="0" style="5" hidden="1" customWidth="1"/>
    <col min="775" max="775" width="14.7109375" style="5" customWidth="1"/>
    <col min="776" max="776" width="15" style="5" customWidth="1"/>
    <col min="777" max="777" width="13.7109375" style="5" customWidth="1"/>
    <col min="778" max="778" width="0" style="5" hidden="1" customWidth="1"/>
    <col min="779" max="779" width="14.7109375" style="5" customWidth="1"/>
    <col min="780" max="780" width="9" style="5" customWidth="1"/>
    <col min="781" max="783" width="9.140625" style="5"/>
    <col min="784" max="784" width="13.5703125" style="5" bestFit="1" customWidth="1"/>
    <col min="785" max="785" width="6" style="5" customWidth="1"/>
    <col min="786" max="786" width="13.5703125" style="5" customWidth="1"/>
    <col min="787" max="788" width="9.140625" style="5"/>
    <col min="789" max="789" width="10.85546875" style="5" customWidth="1"/>
    <col min="790" max="1024" width="9.140625" style="5"/>
    <col min="1025" max="1025" width="9" style="5" customWidth="1"/>
    <col min="1026" max="1026" width="0" style="5" hidden="1" customWidth="1"/>
    <col min="1027" max="1027" width="14.7109375" style="5" customWidth="1"/>
    <col min="1028" max="1030" width="0" style="5" hidden="1" customWidth="1"/>
    <col min="1031" max="1031" width="14.7109375" style="5" customWidth="1"/>
    <col min="1032" max="1032" width="15" style="5" customWidth="1"/>
    <col min="1033" max="1033" width="13.7109375" style="5" customWidth="1"/>
    <col min="1034" max="1034" width="0" style="5" hidden="1" customWidth="1"/>
    <col min="1035" max="1035" width="14.7109375" style="5" customWidth="1"/>
    <col min="1036" max="1036" width="9" style="5" customWidth="1"/>
    <col min="1037" max="1039" width="9.140625" style="5"/>
    <col min="1040" max="1040" width="13.5703125" style="5" bestFit="1" customWidth="1"/>
    <col min="1041" max="1041" width="6" style="5" customWidth="1"/>
    <col min="1042" max="1042" width="13.5703125" style="5" customWidth="1"/>
    <col min="1043" max="1044" width="9.140625" style="5"/>
    <col min="1045" max="1045" width="10.85546875" style="5" customWidth="1"/>
    <col min="1046" max="1280" width="9.140625" style="5"/>
    <col min="1281" max="1281" width="9" style="5" customWidth="1"/>
    <col min="1282" max="1282" width="0" style="5" hidden="1" customWidth="1"/>
    <col min="1283" max="1283" width="14.7109375" style="5" customWidth="1"/>
    <col min="1284" max="1286" width="0" style="5" hidden="1" customWidth="1"/>
    <col min="1287" max="1287" width="14.7109375" style="5" customWidth="1"/>
    <col min="1288" max="1288" width="15" style="5" customWidth="1"/>
    <col min="1289" max="1289" width="13.7109375" style="5" customWidth="1"/>
    <col min="1290" max="1290" width="0" style="5" hidden="1" customWidth="1"/>
    <col min="1291" max="1291" width="14.7109375" style="5" customWidth="1"/>
    <col min="1292" max="1292" width="9" style="5" customWidth="1"/>
    <col min="1293" max="1295" width="9.140625" style="5"/>
    <col min="1296" max="1296" width="13.5703125" style="5" bestFit="1" customWidth="1"/>
    <col min="1297" max="1297" width="6" style="5" customWidth="1"/>
    <col min="1298" max="1298" width="13.5703125" style="5" customWidth="1"/>
    <col min="1299" max="1300" width="9.140625" style="5"/>
    <col min="1301" max="1301" width="10.85546875" style="5" customWidth="1"/>
    <col min="1302" max="1536" width="9.140625" style="5"/>
    <col min="1537" max="1537" width="9" style="5" customWidth="1"/>
    <col min="1538" max="1538" width="0" style="5" hidden="1" customWidth="1"/>
    <col min="1539" max="1539" width="14.7109375" style="5" customWidth="1"/>
    <col min="1540" max="1542" width="0" style="5" hidden="1" customWidth="1"/>
    <col min="1543" max="1543" width="14.7109375" style="5" customWidth="1"/>
    <col min="1544" max="1544" width="15" style="5" customWidth="1"/>
    <col min="1545" max="1545" width="13.7109375" style="5" customWidth="1"/>
    <col min="1546" max="1546" width="0" style="5" hidden="1" customWidth="1"/>
    <col min="1547" max="1547" width="14.7109375" style="5" customWidth="1"/>
    <col min="1548" max="1548" width="9" style="5" customWidth="1"/>
    <col min="1549" max="1551" width="9.140625" style="5"/>
    <col min="1552" max="1552" width="13.5703125" style="5" bestFit="1" customWidth="1"/>
    <col min="1553" max="1553" width="6" style="5" customWidth="1"/>
    <col min="1554" max="1554" width="13.5703125" style="5" customWidth="1"/>
    <col min="1555" max="1556" width="9.140625" style="5"/>
    <col min="1557" max="1557" width="10.85546875" style="5" customWidth="1"/>
    <col min="1558" max="1792" width="9.140625" style="5"/>
    <col min="1793" max="1793" width="9" style="5" customWidth="1"/>
    <col min="1794" max="1794" width="0" style="5" hidden="1" customWidth="1"/>
    <col min="1795" max="1795" width="14.7109375" style="5" customWidth="1"/>
    <col min="1796" max="1798" width="0" style="5" hidden="1" customWidth="1"/>
    <col min="1799" max="1799" width="14.7109375" style="5" customWidth="1"/>
    <col min="1800" max="1800" width="15" style="5" customWidth="1"/>
    <col min="1801" max="1801" width="13.7109375" style="5" customWidth="1"/>
    <col min="1802" max="1802" width="0" style="5" hidden="1" customWidth="1"/>
    <col min="1803" max="1803" width="14.7109375" style="5" customWidth="1"/>
    <col min="1804" max="1804" width="9" style="5" customWidth="1"/>
    <col min="1805" max="1807" width="9.140625" style="5"/>
    <col min="1808" max="1808" width="13.5703125" style="5" bestFit="1" customWidth="1"/>
    <col min="1809" max="1809" width="6" style="5" customWidth="1"/>
    <col min="1810" max="1810" width="13.5703125" style="5" customWidth="1"/>
    <col min="1811" max="1812" width="9.140625" style="5"/>
    <col min="1813" max="1813" width="10.85546875" style="5" customWidth="1"/>
    <col min="1814" max="2048" width="9.140625" style="5"/>
    <col min="2049" max="2049" width="9" style="5" customWidth="1"/>
    <col min="2050" max="2050" width="0" style="5" hidden="1" customWidth="1"/>
    <col min="2051" max="2051" width="14.7109375" style="5" customWidth="1"/>
    <col min="2052" max="2054" width="0" style="5" hidden="1" customWidth="1"/>
    <col min="2055" max="2055" width="14.7109375" style="5" customWidth="1"/>
    <col min="2056" max="2056" width="15" style="5" customWidth="1"/>
    <col min="2057" max="2057" width="13.7109375" style="5" customWidth="1"/>
    <col min="2058" max="2058" width="0" style="5" hidden="1" customWidth="1"/>
    <col min="2059" max="2059" width="14.7109375" style="5" customWidth="1"/>
    <col min="2060" max="2060" width="9" style="5" customWidth="1"/>
    <col min="2061" max="2063" width="9.140625" style="5"/>
    <col min="2064" max="2064" width="13.5703125" style="5" bestFit="1" customWidth="1"/>
    <col min="2065" max="2065" width="6" style="5" customWidth="1"/>
    <col min="2066" max="2066" width="13.5703125" style="5" customWidth="1"/>
    <col min="2067" max="2068" width="9.140625" style="5"/>
    <col min="2069" max="2069" width="10.85546875" style="5" customWidth="1"/>
    <col min="2070" max="2304" width="9.140625" style="5"/>
    <col min="2305" max="2305" width="9" style="5" customWidth="1"/>
    <col min="2306" max="2306" width="0" style="5" hidden="1" customWidth="1"/>
    <col min="2307" max="2307" width="14.7109375" style="5" customWidth="1"/>
    <col min="2308" max="2310" width="0" style="5" hidden="1" customWidth="1"/>
    <col min="2311" max="2311" width="14.7109375" style="5" customWidth="1"/>
    <col min="2312" max="2312" width="15" style="5" customWidth="1"/>
    <col min="2313" max="2313" width="13.7109375" style="5" customWidth="1"/>
    <col min="2314" max="2314" width="0" style="5" hidden="1" customWidth="1"/>
    <col min="2315" max="2315" width="14.7109375" style="5" customWidth="1"/>
    <col min="2316" max="2316" width="9" style="5" customWidth="1"/>
    <col min="2317" max="2319" width="9.140625" style="5"/>
    <col min="2320" max="2320" width="13.5703125" style="5" bestFit="1" customWidth="1"/>
    <col min="2321" max="2321" width="6" style="5" customWidth="1"/>
    <col min="2322" max="2322" width="13.5703125" style="5" customWidth="1"/>
    <col min="2323" max="2324" width="9.140625" style="5"/>
    <col min="2325" max="2325" width="10.85546875" style="5" customWidth="1"/>
    <col min="2326" max="2560" width="9.140625" style="5"/>
    <col min="2561" max="2561" width="9" style="5" customWidth="1"/>
    <col min="2562" max="2562" width="0" style="5" hidden="1" customWidth="1"/>
    <col min="2563" max="2563" width="14.7109375" style="5" customWidth="1"/>
    <col min="2564" max="2566" width="0" style="5" hidden="1" customWidth="1"/>
    <col min="2567" max="2567" width="14.7109375" style="5" customWidth="1"/>
    <col min="2568" max="2568" width="15" style="5" customWidth="1"/>
    <col min="2569" max="2569" width="13.7109375" style="5" customWidth="1"/>
    <col min="2570" max="2570" width="0" style="5" hidden="1" customWidth="1"/>
    <col min="2571" max="2571" width="14.7109375" style="5" customWidth="1"/>
    <col min="2572" max="2572" width="9" style="5" customWidth="1"/>
    <col min="2573" max="2575" width="9.140625" style="5"/>
    <col min="2576" max="2576" width="13.5703125" style="5" bestFit="1" customWidth="1"/>
    <col min="2577" max="2577" width="6" style="5" customWidth="1"/>
    <col min="2578" max="2578" width="13.5703125" style="5" customWidth="1"/>
    <col min="2579" max="2580" width="9.140625" style="5"/>
    <col min="2581" max="2581" width="10.85546875" style="5" customWidth="1"/>
    <col min="2582" max="2816" width="9.140625" style="5"/>
    <col min="2817" max="2817" width="9" style="5" customWidth="1"/>
    <col min="2818" max="2818" width="0" style="5" hidden="1" customWidth="1"/>
    <col min="2819" max="2819" width="14.7109375" style="5" customWidth="1"/>
    <col min="2820" max="2822" width="0" style="5" hidden="1" customWidth="1"/>
    <col min="2823" max="2823" width="14.7109375" style="5" customWidth="1"/>
    <col min="2824" max="2824" width="15" style="5" customWidth="1"/>
    <col min="2825" max="2825" width="13.7109375" style="5" customWidth="1"/>
    <col min="2826" max="2826" width="0" style="5" hidden="1" customWidth="1"/>
    <col min="2827" max="2827" width="14.7109375" style="5" customWidth="1"/>
    <col min="2828" max="2828" width="9" style="5" customWidth="1"/>
    <col min="2829" max="2831" width="9.140625" style="5"/>
    <col min="2832" max="2832" width="13.5703125" style="5" bestFit="1" customWidth="1"/>
    <col min="2833" max="2833" width="6" style="5" customWidth="1"/>
    <col min="2834" max="2834" width="13.5703125" style="5" customWidth="1"/>
    <col min="2835" max="2836" width="9.140625" style="5"/>
    <col min="2837" max="2837" width="10.85546875" style="5" customWidth="1"/>
    <col min="2838" max="3072" width="9.140625" style="5"/>
    <col min="3073" max="3073" width="9" style="5" customWidth="1"/>
    <col min="3074" max="3074" width="0" style="5" hidden="1" customWidth="1"/>
    <col min="3075" max="3075" width="14.7109375" style="5" customWidth="1"/>
    <col min="3076" max="3078" width="0" style="5" hidden="1" customWidth="1"/>
    <col min="3079" max="3079" width="14.7109375" style="5" customWidth="1"/>
    <col min="3080" max="3080" width="15" style="5" customWidth="1"/>
    <col min="3081" max="3081" width="13.7109375" style="5" customWidth="1"/>
    <col min="3082" max="3082" width="0" style="5" hidden="1" customWidth="1"/>
    <col min="3083" max="3083" width="14.7109375" style="5" customWidth="1"/>
    <col min="3084" max="3084" width="9" style="5" customWidth="1"/>
    <col min="3085" max="3087" width="9.140625" style="5"/>
    <col min="3088" max="3088" width="13.5703125" style="5" bestFit="1" customWidth="1"/>
    <col min="3089" max="3089" width="6" style="5" customWidth="1"/>
    <col min="3090" max="3090" width="13.5703125" style="5" customWidth="1"/>
    <col min="3091" max="3092" width="9.140625" style="5"/>
    <col min="3093" max="3093" width="10.85546875" style="5" customWidth="1"/>
    <col min="3094" max="3328" width="9.140625" style="5"/>
    <col min="3329" max="3329" width="9" style="5" customWidth="1"/>
    <col min="3330" max="3330" width="0" style="5" hidden="1" customWidth="1"/>
    <col min="3331" max="3331" width="14.7109375" style="5" customWidth="1"/>
    <col min="3332" max="3334" width="0" style="5" hidden="1" customWidth="1"/>
    <col min="3335" max="3335" width="14.7109375" style="5" customWidth="1"/>
    <col min="3336" max="3336" width="15" style="5" customWidth="1"/>
    <col min="3337" max="3337" width="13.7109375" style="5" customWidth="1"/>
    <col min="3338" max="3338" width="0" style="5" hidden="1" customWidth="1"/>
    <col min="3339" max="3339" width="14.7109375" style="5" customWidth="1"/>
    <col min="3340" max="3340" width="9" style="5" customWidth="1"/>
    <col min="3341" max="3343" width="9.140625" style="5"/>
    <col min="3344" max="3344" width="13.5703125" style="5" bestFit="1" customWidth="1"/>
    <col min="3345" max="3345" width="6" style="5" customWidth="1"/>
    <col min="3346" max="3346" width="13.5703125" style="5" customWidth="1"/>
    <col min="3347" max="3348" width="9.140625" style="5"/>
    <col min="3349" max="3349" width="10.85546875" style="5" customWidth="1"/>
    <col min="3350" max="3584" width="9.140625" style="5"/>
    <col min="3585" max="3585" width="9" style="5" customWidth="1"/>
    <col min="3586" max="3586" width="0" style="5" hidden="1" customWidth="1"/>
    <col min="3587" max="3587" width="14.7109375" style="5" customWidth="1"/>
    <col min="3588" max="3590" width="0" style="5" hidden="1" customWidth="1"/>
    <col min="3591" max="3591" width="14.7109375" style="5" customWidth="1"/>
    <col min="3592" max="3592" width="15" style="5" customWidth="1"/>
    <col min="3593" max="3593" width="13.7109375" style="5" customWidth="1"/>
    <col min="3594" max="3594" width="0" style="5" hidden="1" customWidth="1"/>
    <col min="3595" max="3595" width="14.7109375" style="5" customWidth="1"/>
    <col min="3596" max="3596" width="9" style="5" customWidth="1"/>
    <col min="3597" max="3599" width="9.140625" style="5"/>
    <col min="3600" max="3600" width="13.5703125" style="5" bestFit="1" customWidth="1"/>
    <col min="3601" max="3601" width="6" style="5" customWidth="1"/>
    <col min="3602" max="3602" width="13.5703125" style="5" customWidth="1"/>
    <col min="3603" max="3604" width="9.140625" style="5"/>
    <col min="3605" max="3605" width="10.85546875" style="5" customWidth="1"/>
    <col min="3606" max="3840" width="9.140625" style="5"/>
    <col min="3841" max="3841" width="9" style="5" customWidth="1"/>
    <col min="3842" max="3842" width="0" style="5" hidden="1" customWidth="1"/>
    <col min="3843" max="3843" width="14.7109375" style="5" customWidth="1"/>
    <col min="3844" max="3846" width="0" style="5" hidden="1" customWidth="1"/>
    <col min="3847" max="3847" width="14.7109375" style="5" customWidth="1"/>
    <col min="3848" max="3848" width="15" style="5" customWidth="1"/>
    <col min="3849" max="3849" width="13.7109375" style="5" customWidth="1"/>
    <col min="3850" max="3850" width="0" style="5" hidden="1" customWidth="1"/>
    <col min="3851" max="3851" width="14.7109375" style="5" customWidth="1"/>
    <col min="3852" max="3852" width="9" style="5" customWidth="1"/>
    <col min="3853" max="3855" width="9.140625" style="5"/>
    <col min="3856" max="3856" width="13.5703125" style="5" bestFit="1" customWidth="1"/>
    <col min="3857" max="3857" width="6" style="5" customWidth="1"/>
    <col min="3858" max="3858" width="13.5703125" style="5" customWidth="1"/>
    <col min="3859" max="3860" width="9.140625" style="5"/>
    <col min="3861" max="3861" width="10.85546875" style="5" customWidth="1"/>
    <col min="3862" max="4096" width="9.140625" style="5"/>
    <col min="4097" max="4097" width="9" style="5" customWidth="1"/>
    <col min="4098" max="4098" width="0" style="5" hidden="1" customWidth="1"/>
    <col min="4099" max="4099" width="14.7109375" style="5" customWidth="1"/>
    <col min="4100" max="4102" width="0" style="5" hidden="1" customWidth="1"/>
    <col min="4103" max="4103" width="14.7109375" style="5" customWidth="1"/>
    <col min="4104" max="4104" width="15" style="5" customWidth="1"/>
    <col min="4105" max="4105" width="13.7109375" style="5" customWidth="1"/>
    <col min="4106" max="4106" width="0" style="5" hidden="1" customWidth="1"/>
    <col min="4107" max="4107" width="14.7109375" style="5" customWidth="1"/>
    <col min="4108" max="4108" width="9" style="5" customWidth="1"/>
    <col min="4109" max="4111" width="9.140625" style="5"/>
    <col min="4112" max="4112" width="13.5703125" style="5" bestFit="1" customWidth="1"/>
    <col min="4113" max="4113" width="6" style="5" customWidth="1"/>
    <col min="4114" max="4114" width="13.5703125" style="5" customWidth="1"/>
    <col min="4115" max="4116" width="9.140625" style="5"/>
    <col min="4117" max="4117" width="10.85546875" style="5" customWidth="1"/>
    <col min="4118" max="4352" width="9.140625" style="5"/>
    <col min="4353" max="4353" width="9" style="5" customWidth="1"/>
    <col min="4354" max="4354" width="0" style="5" hidden="1" customWidth="1"/>
    <col min="4355" max="4355" width="14.7109375" style="5" customWidth="1"/>
    <col min="4356" max="4358" width="0" style="5" hidden="1" customWidth="1"/>
    <col min="4359" max="4359" width="14.7109375" style="5" customWidth="1"/>
    <col min="4360" max="4360" width="15" style="5" customWidth="1"/>
    <col min="4361" max="4361" width="13.7109375" style="5" customWidth="1"/>
    <col min="4362" max="4362" width="0" style="5" hidden="1" customWidth="1"/>
    <col min="4363" max="4363" width="14.7109375" style="5" customWidth="1"/>
    <col min="4364" max="4364" width="9" style="5" customWidth="1"/>
    <col min="4365" max="4367" width="9.140625" style="5"/>
    <col min="4368" max="4368" width="13.5703125" style="5" bestFit="1" customWidth="1"/>
    <col min="4369" max="4369" width="6" style="5" customWidth="1"/>
    <col min="4370" max="4370" width="13.5703125" style="5" customWidth="1"/>
    <col min="4371" max="4372" width="9.140625" style="5"/>
    <col min="4373" max="4373" width="10.85546875" style="5" customWidth="1"/>
    <col min="4374" max="4608" width="9.140625" style="5"/>
    <col min="4609" max="4609" width="9" style="5" customWidth="1"/>
    <col min="4610" max="4610" width="0" style="5" hidden="1" customWidth="1"/>
    <col min="4611" max="4611" width="14.7109375" style="5" customWidth="1"/>
    <col min="4612" max="4614" width="0" style="5" hidden="1" customWidth="1"/>
    <col min="4615" max="4615" width="14.7109375" style="5" customWidth="1"/>
    <col min="4616" max="4616" width="15" style="5" customWidth="1"/>
    <col min="4617" max="4617" width="13.7109375" style="5" customWidth="1"/>
    <col min="4618" max="4618" width="0" style="5" hidden="1" customWidth="1"/>
    <col min="4619" max="4619" width="14.7109375" style="5" customWidth="1"/>
    <col min="4620" max="4620" width="9" style="5" customWidth="1"/>
    <col min="4621" max="4623" width="9.140625" style="5"/>
    <col min="4624" max="4624" width="13.5703125" style="5" bestFit="1" customWidth="1"/>
    <col min="4625" max="4625" width="6" style="5" customWidth="1"/>
    <col min="4626" max="4626" width="13.5703125" style="5" customWidth="1"/>
    <col min="4627" max="4628" width="9.140625" style="5"/>
    <col min="4629" max="4629" width="10.85546875" style="5" customWidth="1"/>
    <col min="4630" max="4864" width="9.140625" style="5"/>
    <col min="4865" max="4865" width="9" style="5" customWidth="1"/>
    <col min="4866" max="4866" width="0" style="5" hidden="1" customWidth="1"/>
    <col min="4867" max="4867" width="14.7109375" style="5" customWidth="1"/>
    <col min="4868" max="4870" width="0" style="5" hidden="1" customWidth="1"/>
    <col min="4871" max="4871" width="14.7109375" style="5" customWidth="1"/>
    <col min="4872" max="4872" width="15" style="5" customWidth="1"/>
    <col min="4873" max="4873" width="13.7109375" style="5" customWidth="1"/>
    <col min="4874" max="4874" width="0" style="5" hidden="1" customWidth="1"/>
    <col min="4875" max="4875" width="14.7109375" style="5" customWidth="1"/>
    <col min="4876" max="4876" width="9" style="5" customWidth="1"/>
    <col min="4877" max="4879" width="9.140625" style="5"/>
    <col min="4880" max="4880" width="13.5703125" style="5" bestFit="1" customWidth="1"/>
    <col min="4881" max="4881" width="6" style="5" customWidth="1"/>
    <col min="4882" max="4882" width="13.5703125" style="5" customWidth="1"/>
    <col min="4883" max="4884" width="9.140625" style="5"/>
    <col min="4885" max="4885" width="10.85546875" style="5" customWidth="1"/>
    <col min="4886" max="5120" width="9.140625" style="5"/>
    <col min="5121" max="5121" width="9" style="5" customWidth="1"/>
    <col min="5122" max="5122" width="0" style="5" hidden="1" customWidth="1"/>
    <col min="5123" max="5123" width="14.7109375" style="5" customWidth="1"/>
    <col min="5124" max="5126" width="0" style="5" hidden="1" customWidth="1"/>
    <col min="5127" max="5127" width="14.7109375" style="5" customWidth="1"/>
    <col min="5128" max="5128" width="15" style="5" customWidth="1"/>
    <col min="5129" max="5129" width="13.7109375" style="5" customWidth="1"/>
    <col min="5130" max="5130" width="0" style="5" hidden="1" customWidth="1"/>
    <col min="5131" max="5131" width="14.7109375" style="5" customWidth="1"/>
    <col min="5132" max="5132" width="9" style="5" customWidth="1"/>
    <col min="5133" max="5135" width="9.140625" style="5"/>
    <col min="5136" max="5136" width="13.5703125" style="5" bestFit="1" customWidth="1"/>
    <col min="5137" max="5137" width="6" style="5" customWidth="1"/>
    <col min="5138" max="5138" width="13.5703125" style="5" customWidth="1"/>
    <col min="5139" max="5140" width="9.140625" style="5"/>
    <col min="5141" max="5141" width="10.85546875" style="5" customWidth="1"/>
    <col min="5142" max="5376" width="9.140625" style="5"/>
    <col min="5377" max="5377" width="9" style="5" customWidth="1"/>
    <col min="5378" max="5378" width="0" style="5" hidden="1" customWidth="1"/>
    <col min="5379" max="5379" width="14.7109375" style="5" customWidth="1"/>
    <col min="5380" max="5382" width="0" style="5" hidden="1" customWidth="1"/>
    <col min="5383" max="5383" width="14.7109375" style="5" customWidth="1"/>
    <col min="5384" max="5384" width="15" style="5" customWidth="1"/>
    <col min="5385" max="5385" width="13.7109375" style="5" customWidth="1"/>
    <col min="5386" max="5386" width="0" style="5" hidden="1" customWidth="1"/>
    <col min="5387" max="5387" width="14.7109375" style="5" customWidth="1"/>
    <col min="5388" max="5388" width="9" style="5" customWidth="1"/>
    <col min="5389" max="5391" width="9.140625" style="5"/>
    <col min="5392" max="5392" width="13.5703125" style="5" bestFit="1" customWidth="1"/>
    <col min="5393" max="5393" width="6" style="5" customWidth="1"/>
    <col min="5394" max="5394" width="13.5703125" style="5" customWidth="1"/>
    <col min="5395" max="5396" width="9.140625" style="5"/>
    <col min="5397" max="5397" width="10.85546875" style="5" customWidth="1"/>
    <col min="5398" max="5632" width="9.140625" style="5"/>
    <col min="5633" max="5633" width="9" style="5" customWidth="1"/>
    <col min="5634" max="5634" width="0" style="5" hidden="1" customWidth="1"/>
    <col min="5635" max="5635" width="14.7109375" style="5" customWidth="1"/>
    <col min="5636" max="5638" width="0" style="5" hidden="1" customWidth="1"/>
    <col min="5639" max="5639" width="14.7109375" style="5" customWidth="1"/>
    <col min="5640" max="5640" width="15" style="5" customWidth="1"/>
    <col min="5641" max="5641" width="13.7109375" style="5" customWidth="1"/>
    <col min="5642" max="5642" width="0" style="5" hidden="1" customWidth="1"/>
    <col min="5643" max="5643" width="14.7109375" style="5" customWidth="1"/>
    <col min="5644" max="5644" width="9" style="5" customWidth="1"/>
    <col min="5645" max="5647" width="9.140625" style="5"/>
    <col min="5648" max="5648" width="13.5703125" style="5" bestFit="1" customWidth="1"/>
    <col min="5649" max="5649" width="6" style="5" customWidth="1"/>
    <col min="5650" max="5650" width="13.5703125" style="5" customWidth="1"/>
    <col min="5651" max="5652" width="9.140625" style="5"/>
    <col min="5653" max="5653" width="10.85546875" style="5" customWidth="1"/>
    <col min="5654" max="5888" width="9.140625" style="5"/>
    <col min="5889" max="5889" width="9" style="5" customWidth="1"/>
    <col min="5890" max="5890" width="0" style="5" hidden="1" customWidth="1"/>
    <col min="5891" max="5891" width="14.7109375" style="5" customWidth="1"/>
    <col min="5892" max="5894" width="0" style="5" hidden="1" customWidth="1"/>
    <col min="5895" max="5895" width="14.7109375" style="5" customWidth="1"/>
    <col min="5896" max="5896" width="15" style="5" customWidth="1"/>
    <col min="5897" max="5897" width="13.7109375" style="5" customWidth="1"/>
    <col min="5898" max="5898" width="0" style="5" hidden="1" customWidth="1"/>
    <col min="5899" max="5899" width="14.7109375" style="5" customWidth="1"/>
    <col min="5900" max="5900" width="9" style="5" customWidth="1"/>
    <col min="5901" max="5903" width="9.140625" style="5"/>
    <col min="5904" max="5904" width="13.5703125" style="5" bestFit="1" customWidth="1"/>
    <col min="5905" max="5905" width="6" style="5" customWidth="1"/>
    <col min="5906" max="5906" width="13.5703125" style="5" customWidth="1"/>
    <col min="5907" max="5908" width="9.140625" style="5"/>
    <col min="5909" max="5909" width="10.85546875" style="5" customWidth="1"/>
    <col min="5910" max="6144" width="9.140625" style="5"/>
    <col min="6145" max="6145" width="9" style="5" customWidth="1"/>
    <col min="6146" max="6146" width="0" style="5" hidden="1" customWidth="1"/>
    <col min="6147" max="6147" width="14.7109375" style="5" customWidth="1"/>
    <col min="6148" max="6150" width="0" style="5" hidden="1" customWidth="1"/>
    <col min="6151" max="6151" width="14.7109375" style="5" customWidth="1"/>
    <col min="6152" max="6152" width="15" style="5" customWidth="1"/>
    <col min="6153" max="6153" width="13.7109375" style="5" customWidth="1"/>
    <col min="6154" max="6154" width="0" style="5" hidden="1" customWidth="1"/>
    <col min="6155" max="6155" width="14.7109375" style="5" customWidth="1"/>
    <col min="6156" max="6156" width="9" style="5" customWidth="1"/>
    <col min="6157" max="6159" width="9.140625" style="5"/>
    <col min="6160" max="6160" width="13.5703125" style="5" bestFit="1" customWidth="1"/>
    <col min="6161" max="6161" width="6" style="5" customWidth="1"/>
    <col min="6162" max="6162" width="13.5703125" style="5" customWidth="1"/>
    <col min="6163" max="6164" width="9.140625" style="5"/>
    <col min="6165" max="6165" width="10.85546875" style="5" customWidth="1"/>
    <col min="6166" max="6400" width="9.140625" style="5"/>
    <col min="6401" max="6401" width="9" style="5" customWidth="1"/>
    <col min="6402" max="6402" width="0" style="5" hidden="1" customWidth="1"/>
    <col min="6403" max="6403" width="14.7109375" style="5" customWidth="1"/>
    <col min="6404" max="6406" width="0" style="5" hidden="1" customWidth="1"/>
    <col min="6407" max="6407" width="14.7109375" style="5" customWidth="1"/>
    <col min="6408" max="6408" width="15" style="5" customWidth="1"/>
    <col min="6409" max="6409" width="13.7109375" style="5" customWidth="1"/>
    <col min="6410" max="6410" width="0" style="5" hidden="1" customWidth="1"/>
    <col min="6411" max="6411" width="14.7109375" style="5" customWidth="1"/>
    <col min="6412" max="6412" width="9" style="5" customWidth="1"/>
    <col min="6413" max="6415" width="9.140625" style="5"/>
    <col min="6416" max="6416" width="13.5703125" style="5" bestFit="1" customWidth="1"/>
    <col min="6417" max="6417" width="6" style="5" customWidth="1"/>
    <col min="6418" max="6418" width="13.5703125" style="5" customWidth="1"/>
    <col min="6419" max="6420" width="9.140625" style="5"/>
    <col min="6421" max="6421" width="10.85546875" style="5" customWidth="1"/>
    <col min="6422" max="6656" width="9.140625" style="5"/>
    <col min="6657" max="6657" width="9" style="5" customWidth="1"/>
    <col min="6658" max="6658" width="0" style="5" hidden="1" customWidth="1"/>
    <col min="6659" max="6659" width="14.7109375" style="5" customWidth="1"/>
    <col min="6660" max="6662" width="0" style="5" hidden="1" customWidth="1"/>
    <col min="6663" max="6663" width="14.7109375" style="5" customWidth="1"/>
    <col min="6664" max="6664" width="15" style="5" customWidth="1"/>
    <col min="6665" max="6665" width="13.7109375" style="5" customWidth="1"/>
    <col min="6666" max="6666" width="0" style="5" hidden="1" customWidth="1"/>
    <col min="6667" max="6667" width="14.7109375" style="5" customWidth="1"/>
    <col min="6668" max="6668" width="9" style="5" customWidth="1"/>
    <col min="6669" max="6671" width="9.140625" style="5"/>
    <col min="6672" max="6672" width="13.5703125" style="5" bestFit="1" customWidth="1"/>
    <col min="6673" max="6673" width="6" style="5" customWidth="1"/>
    <col min="6674" max="6674" width="13.5703125" style="5" customWidth="1"/>
    <col min="6675" max="6676" width="9.140625" style="5"/>
    <col min="6677" max="6677" width="10.85546875" style="5" customWidth="1"/>
    <col min="6678" max="6912" width="9.140625" style="5"/>
    <col min="6913" max="6913" width="9" style="5" customWidth="1"/>
    <col min="6914" max="6914" width="0" style="5" hidden="1" customWidth="1"/>
    <col min="6915" max="6915" width="14.7109375" style="5" customWidth="1"/>
    <col min="6916" max="6918" width="0" style="5" hidden="1" customWidth="1"/>
    <col min="6919" max="6919" width="14.7109375" style="5" customWidth="1"/>
    <col min="6920" max="6920" width="15" style="5" customWidth="1"/>
    <col min="6921" max="6921" width="13.7109375" style="5" customWidth="1"/>
    <col min="6922" max="6922" width="0" style="5" hidden="1" customWidth="1"/>
    <col min="6923" max="6923" width="14.7109375" style="5" customWidth="1"/>
    <col min="6924" max="6924" width="9" style="5" customWidth="1"/>
    <col min="6925" max="6927" width="9.140625" style="5"/>
    <col min="6928" max="6928" width="13.5703125" style="5" bestFit="1" customWidth="1"/>
    <col min="6929" max="6929" width="6" style="5" customWidth="1"/>
    <col min="6930" max="6930" width="13.5703125" style="5" customWidth="1"/>
    <col min="6931" max="6932" width="9.140625" style="5"/>
    <col min="6933" max="6933" width="10.85546875" style="5" customWidth="1"/>
    <col min="6934" max="7168" width="9.140625" style="5"/>
    <col min="7169" max="7169" width="9" style="5" customWidth="1"/>
    <col min="7170" max="7170" width="0" style="5" hidden="1" customWidth="1"/>
    <col min="7171" max="7171" width="14.7109375" style="5" customWidth="1"/>
    <col min="7172" max="7174" width="0" style="5" hidden="1" customWidth="1"/>
    <col min="7175" max="7175" width="14.7109375" style="5" customWidth="1"/>
    <col min="7176" max="7176" width="15" style="5" customWidth="1"/>
    <col min="7177" max="7177" width="13.7109375" style="5" customWidth="1"/>
    <col min="7178" max="7178" width="0" style="5" hidden="1" customWidth="1"/>
    <col min="7179" max="7179" width="14.7109375" style="5" customWidth="1"/>
    <col min="7180" max="7180" width="9" style="5" customWidth="1"/>
    <col min="7181" max="7183" width="9.140625" style="5"/>
    <col min="7184" max="7184" width="13.5703125" style="5" bestFit="1" customWidth="1"/>
    <col min="7185" max="7185" width="6" style="5" customWidth="1"/>
    <col min="7186" max="7186" width="13.5703125" style="5" customWidth="1"/>
    <col min="7187" max="7188" width="9.140625" style="5"/>
    <col min="7189" max="7189" width="10.85546875" style="5" customWidth="1"/>
    <col min="7190" max="7424" width="9.140625" style="5"/>
    <col min="7425" max="7425" width="9" style="5" customWidth="1"/>
    <col min="7426" max="7426" width="0" style="5" hidden="1" customWidth="1"/>
    <col min="7427" max="7427" width="14.7109375" style="5" customWidth="1"/>
    <col min="7428" max="7430" width="0" style="5" hidden="1" customWidth="1"/>
    <col min="7431" max="7431" width="14.7109375" style="5" customWidth="1"/>
    <col min="7432" max="7432" width="15" style="5" customWidth="1"/>
    <col min="7433" max="7433" width="13.7109375" style="5" customWidth="1"/>
    <col min="7434" max="7434" width="0" style="5" hidden="1" customWidth="1"/>
    <col min="7435" max="7435" width="14.7109375" style="5" customWidth="1"/>
    <col min="7436" max="7436" width="9" style="5" customWidth="1"/>
    <col min="7437" max="7439" width="9.140625" style="5"/>
    <col min="7440" max="7440" width="13.5703125" style="5" bestFit="1" customWidth="1"/>
    <col min="7441" max="7441" width="6" style="5" customWidth="1"/>
    <col min="7442" max="7442" width="13.5703125" style="5" customWidth="1"/>
    <col min="7443" max="7444" width="9.140625" style="5"/>
    <col min="7445" max="7445" width="10.85546875" style="5" customWidth="1"/>
    <col min="7446" max="7680" width="9.140625" style="5"/>
    <col min="7681" max="7681" width="9" style="5" customWidth="1"/>
    <col min="7682" max="7682" width="0" style="5" hidden="1" customWidth="1"/>
    <col min="7683" max="7683" width="14.7109375" style="5" customWidth="1"/>
    <col min="7684" max="7686" width="0" style="5" hidden="1" customWidth="1"/>
    <col min="7687" max="7687" width="14.7109375" style="5" customWidth="1"/>
    <col min="7688" max="7688" width="15" style="5" customWidth="1"/>
    <col min="7689" max="7689" width="13.7109375" style="5" customWidth="1"/>
    <col min="7690" max="7690" width="0" style="5" hidden="1" customWidth="1"/>
    <col min="7691" max="7691" width="14.7109375" style="5" customWidth="1"/>
    <col min="7692" max="7692" width="9" style="5" customWidth="1"/>
    <col min="7693" max="7695" width="9.140625" style="5"/>
    <col min="7696" max="7696" width="13.5703125" style="5" bestFit="1" customWidth="1"/>
    <col min="7697" max="7697" width="6" style="5" customWidth="1"/>
    <col min="7698" max="7698" width="13.5703125" style="5" customWidth="1"/>
    <col min="7699" max="7700" width="9.140625" style="5"/>
    <col min="7701" max="7701" width="10.85546875" style="5" customWidth="1"/>
    <col min="7702" max="7936" width="9.140625" style="5"/>
    <col min="7937" max="7937" width="9" style="5" customWidth="1"/>
    <col min="7938" max="7938" width="0" style="5" hidden="1" customWidth="1"/>
    <col min="7939" max="7939" width="14.7109375" style="5" customWidth="1"/>
    <col min="7940" max="7942" width="0" style="5" hidden="1" customWidth="1"/>
    <col min="7943" max="7943" width="14.7109375" style="5" customWidth="1"/>
    <col min="7944" max="7944" width="15" style="5" customWidth="1"/>
    <col min="7945" max="7945" width="13.7109375" style="5" customWidth="1"/>
    <col min="7946" max="7946" width="0" style="5" hidden="1" customWidth="1"/>
    <col min="7947" max="7947" width="14.7109375" style="5" customWidth="1"/>
    <col min="7948" max="7948" width="9" style="5" customWidth="1"/>
    <col min="7949" max="7951" width="9.140625" style="5"/>
    <col min="7952" max="7952" width="13.5703125" style="5" bestFit="1" customWidth="1"/>
    <col min="7953" max="7953" width="6" style="5" customWidth="1"/>
    <col min="7954" max="7954" width="13.5703125" style="5" customWidth="1"/>
    <col min="7955" max="7956" width="9.140625" style="5"/>
    <col min="7957" max="7957" width="10.85546875" style="5" customWidth="1"/>
    <col min="7958" max="8192" width="9.140625" style="5"/>
    <col min="8193" max="8193" width="9" style="5" customWidth="1"/>
    <col min="8194" max="8194" width="0" style="5" hidden="1" customWidth="1"/>
    <col min="8195" max="8195" width="14.7109375" style="5" customWidth="1"/>
    <col min="8196" max="8198" width="0" style="5" hidden="1" customWidth="1"/>
    <col min="8199" max="8199" width="14.7109375" style="5" customWidth="1"/>
    <col min="8200" max="8200" width="15" style="5" customWidth="1"/>
    <col min="8201" max="8201" width="13.7109375" style="5" customWidth="1"/>
    <col min="8202" max="8202" width="0" style="5" hidden="1" customWidth="1"/>
    <col min="8203" max="8203" width="14.7109375" style="5" customWidth="1"/>
    <col min="8204" max="8204" width="9" style="5" customWidth="1"/>
    <col min="8205" max="8207" width="9.140625" style="5"/>
    <col min="8208" max="8208" width="13.5703125" style="5" bestFit="1" customWidth="1"/>
    <col min="8209" max="8209" width="6" style="5" customWidth="1"/>
    <col min="8210" max="8210" width="13.5703125" style="5" customWidth="1"/>
    <col min="8211" max="8212" width="9.140625" style="5"/>
    <col min="8213" max="8213" width="10.85546875" style="5" customWidth="1"/>
    <col min="8214" max="8448" width="9.140625" style="5"/>
    <col min="8449" max="8449" width="9" style="5" customWidth="1"/>
    <col min="8450" max="8450" width="0" style="5" hidden="1" customWidth="1"/>
    <col min="8451" max="8451" width="14.7109375" style="5" customWidth="1"/>
    <col min="8452" max="8454" width="0" style="5" hidden="1" customWidth="1"/>
    <col min="8455" max="8455" width="14.7109375" style="5" customWidth="1"/>
    <col min="8456" max="8456" width="15" style="5" customWidth="1"/>
    <col min="8457" max="8457" width="13.7109375" style="5" customWidth="1"/>
    <col min="8458" max="8458" width="0" style="5" hidden="1" customWidth="1"/>
    <col min="8459" max="8459" width="14.7109375" style="5" customWidth="1"/>
    <col min="8460" max="8460" width="9" style="5" customWidth="1"/>
    <col min="8461" max="8463" width="9.140625" style="5"/>
    <col min="8464" max="8464" width="13.5703125" style="5" bestFit="1" customWidth="1"/>
    <col min="8465" max="8465" width="6" style="5" customWidth="1"/>
    <col min="8466" max="8466" width="13.5703125" style="5" customWidth="1"/>
    <col min="8467" max="8468" width="9.140625" style="5"/>
    <col min="8469" max="8469" width="10.85546875" style="5" customWidth="1"/>
    <col min="8470" max="8704" width="9.140625" style="5"/>
    <col min="8705" max="8705" width="9" style="5" customWidth="1"/>
    <col min="8706" max="8706" width="0" style="5" hidden="1" customWidth="1"/>
    <col min="8707" max="8707" width="14.7109375" style="5" customWidth="1"/>
    <col min="8708" max="8710" width="0" style="5" hidden="1" customWidth="1"/>
    <col min="8711" max="8711" width="14.7109375" style="5" customWidth="1"/>
    <col min="8712" max="8712" width="15" style="5" customWidth="1"/>
    <col min="8713" max="8713" width="13.7109375" style="5" customWidth="1"/>
    <col min="8714" max="8714" width="0" style="5" hidden="1" customWidth="1"/>
    <col min="8715" max="8715" width="14.7109375" style="5" customWidth="1"/>
    <col min="8716" max="8716" width="9" style="5" customWidth="1"/>
    <col min="8717" max="8719" width="9.140625" style="5"/>
    <col min="8720" max="8720" width="13.5703125" style="5" bestFit="1" customWidth="1"/>
    <col min="8721" max="8721" width="6" style="5" customWidth="1"/>
    <col min="8722" max="8722" width="13.5703125" style="5" customWidth="1"/>
    <col min="8723" max="8724" width="9.140625" style="5"/>
    <col min="8725" max="8725" width="10.85546875" style="5" customWidth="1"/>
    <col min="8726" max="8960" width="9.140625" style="5"/>
    <col min="8961" max="8961" width="9" style="5" customWidth="1"/>
    <col min="8962" max="8962" width="0" style="5" hidden="1" customWidth="1"/>
    <col min="8963" max="8963" width="14.7109375" style="5" customWidth="1"/>
    <col min="8964" max="8966" width="0" style="5" hidden="1" customWidth="1"/>
    <col min="8967" max="8967" width="14.7109375" style="5" customWidth="1"/>
    <col min="8968" max="8968" width="15" style="5" customWidth="1"/>
    <col min="8969" max="8969" width="13.7109375" style="5" customWidth="1"/>
    <col min="8970" max="8970" width="0" style="5" hidden="1" customWidth="1"/>
    <col min="8971" max="8971" width="14.7109375" style="5" customWidth="1"/>
    <col min="8972" max="8972" width="9" style="5" customWidth="1"/>
    <col min="8973" max="8975" width="9.140625" style="5"/>
    <col min="8976" max="8976" width="13.5703125" style="5" bestFit="1" customWidth="1"/>
    <col min="8977" max="8977" width="6" style="5" customWidth="1"/>
    <col min="8978" max="8978" width="13.5703125" style="5" customWidth="1"/>
    <col min="8979" max="8980" width="9.140625" style="5"/>
    <col min="8981" max="8981" width="10.85546875" style="5" customWidth="1"/>
    <col min="8982" max="9216" width="9.140625" style="5"/>
    <col min="9217" max="9217" width="9" style="5" customWidth="1"/>
    <col min="9218" max="9218" width="0" style="5" hidden="1" customWidth="1"/>
    <col min="9219" max="9219" width="14.7109375" style="5" customWidth="1"/>
    <col min="9220" max="9222" width="0" style="5" hidden="1" customWidth="1"/>
    <col min="9223" max="9223" width="14.7109375" style="5" customWidth="1"/>
    <col min="9224" max="9224" width="15" style="5" customWidth="1"/>
    <col min="9225" max="9225" width="13.7109375" style="5" customWidth="1"/>
    <col min="9226" max="9226" width="0" style="5" hidden="1" customWidth="1"/>
    <col min="9227" max="9227" width="14.7109375" style="5" customWidth="1"/>
    <col min="9228" max="9228" width="9" style="5" customWidth="1"/>
    <col min="9229" max="9231" width="9.140625" style="5"/>
    <col min="9232" max="9232" width="13.5703125" style="5" bestFit="1" customWidth="1"/>
    <col min="9233" max="9233" width="6" style="5" customWidth="1"/>
    <col min="9234" max="9234" width="13.5703125" style="5" customWidth="1"/>
    <col min="9235" max="9236" width="9.140625" style="5"/>
    <col min="9237" max="9237" width="10.85546875" style="5" customWidth="1"/>
    <col min="9238" max="9472" width="9.140625" style="5"/>
    <col min="9473" max="9473" width="9" style="5" customWidth="1"/>
    <col min="9474" max="9474" width="0" style="5" hidden="1" customWidth="1"/>
    <col min="9475" max="9475" width="14.7109375" style="5" customWidth="1"/>
    <col min="9476" max="9478" width="0" style="5" hidden="1" customWidth="1"/>
    <col min="9479" max="9479" width="14.7109375" style="5" customWidth="1"/>
    <col min="9480" max="9480" width="15" style="5" customWidth="1"/>
    <col min="9481" max="9481" width="13.7109375" style="5" customWidth="1"/>
    <col min="9482" max="9482" width="0" style="5" hidden="1" customWidth="1"/>
    <col min="9483" max="9483" width="14.7109375" style="5" customWidth="1"/>
    <col min="9484" max="9484" width="9" style="5" customWidth="1"/>
    <col min="9485" max="9487" width="9.140625" style="5"/>
    <col min="9488" max="9488" width="13.5703125" style="5" bestFit="1" customWidth="1"/>
    <col min="9489" max="9489" width="6" style="5" customWidth="1"/>
    <col min="9490" max="9490" width="13.5703125" style="5" customWidth="1"/>
    <col min="9491" max="9492" width="9.140625" style="5"/>
    <col min="9493" max="9493" width="10.85546875" style="5" customWidth="1"/>
    <col min="9494" max="9728" width="9.140625" style="5"/>
    <col min="9729" max="9729" width="9" style="5" customWidth="1"/>
    <col min="9730" max="9730" width="0" style="5" hidden="1" customWidth="1"/>
    <col min="9731" max="9731" width="14.7109375" style="5" customWidth="1"/>
    <col min="9732" max="9734" width="0" style="5" hidden="1" customWidth="1"/>
    <col min="9735" max="9735" width="14.7109375" style="5" customWidth="1"/>
    <col min="9736" max="9736" width="15" style="5" customWidth="1"/>
    <col min="9737" max="9737" width="13.7109375" style="5" customWidth="1"/>
    <col min="9738" max="9738" width="0" style="5" hidden="1" customWidth="1"/>
    <col min="9739" max="9739" width="14.7109375" style="5" customWidth="1"/>
    <col min="9740" max="9740" width="9" style="5" customWidth="1"/>
    <col min="9741" max="9743" width="9.140625" style="5"/>
    <col min="9744" max="9744" width="13.5703125" style="5" bestFit="1" customWidth="1"/>
    <col min="9745" max="9745" width="6" style="5" customWidth="1"/>
    <col min="9746" max="9746" width="13.5703125" style="5" customWidth="1"/>
    <col min="9747" max="9748" width="9.140625" style="5"/>
    <col min="9749" max="9749" width="10.85546875" style="5" customWidth="1"/>
    <col min="9750" max="9984" width="9.140625" style="5"/>
    <col min="9985" max="9985" width="9" style="5" customWidth="1"/>
    <col min="9986" max="9986" width="0" style="5" hidden="1" customWidth="1"/>
    <col min="9987" max="9987" width="14.7109375" style="5" customWidth="1"/>
    <col min="9988" max="9990" width="0" style="5" hidden="1" customWidth="1"/>
    <col min="9991" max="9991" width="14.7109375" style="5" customWidth="1"/>
    <col min="9992" max="9992" width="15" style="5" customWidth="1"/>
    <col min="9993" max="9993" width="13.7109375" style="5" customWidth="1"/>
    <col min="9994" max="9994" width="0" style="5" hidden="1" customWidth="1"/>
    <col min="9995" max="9995" width="14.7109375" style="5" customWidth="1"/>
    <col min="9996" max="9996" width="9" style="5" customWidth="1"/>
    <col min="9997" max="9999" width="9.140625" style="5"/>
    <col min="10000" max="10000" width="13.5703125" style="5" bestFit="1" customWidth="1"/>
    <col min="10001" max="10001" width="6" style="5" customWidth="1"/>
    <col min="10002" max="10002" width="13.5703125" style="5" customWidth="1"/>
    <col min="10003" max="10004" width="9.140625" style="5"/>
    <col min="10005" max="10005" width="10.85546875" style="5" customWidth="1"/>
    <col min="10006" max="10240" width="9.140625" style="5"/>
    <col min="10241" max="10241" width="9" style="5" customWidth="1"/>
    <col min="10242" max="10242" width="0" style="5" hidden="1" customWidth="1"/>
    <col min="10243" max="10243" width="14.7109375" style="5" customWidth="1"/>
    <col min="10244" max="10246" width="0" style="5" hidden="1" customWidth="1"/>
    <col min="10247" max="10247" width="14.7109375" style="5" customWidth="1"/>
    <col min="10248" max="10248" width="15" style="5" customWidth="1"/>
    <col min="10249" max="10249" width="13.7109375" style="5" customWidth="1"/>
    <col min="10250" max="10250" width="0" style="5" hidden="1" customWidth="1"/>
    <col min="10251" max="10251" width="14.7109375" style="5" customWidth="1"/>
    <col min="10252" max="10252" width="9" style="5" customWidth="1"/>
    <col min="10253" max="10255" width="9.140625" style="5"/>
    <col min="10256" max="10256" width="13.5703125" style="5" bestFit="1" customWidth="1"/>
    <col min="10257" max="10257" width="6" style="5" customWidth="1"/>
    <col min="10258" max="10258" width="13.5703125" style="5" customWidth="1"/>
    <col min="10259" max="10260" width="9.140625" style="5"/>
    <col min="10261" max="10261" width="10.85546875" style="5" customWidth="1"/>
    <col min="10262" max="10496" width="9.140625" style="5"/>
    <col min="10497" max="10497" width="9" style="5" customWidth="1"/>
    <col min="10498" max="10498" width="0" style="5" hidden="1" customWidth="1"/>
    <col min="10499" max="10499" width="14.7109375" style="5" customWidth="1"/>
    <col min="10500" max="10502" width="0" style="5" hidden="1" customWidth="1"/>
    <col min="10503" max="10503" width="14.7109375" style="5" customWidth="1"/>
    <col min="10504" max="10504" width="15" style="5" customWidth="1"/>
    <col min="10505" max="10505" width="13.7109375" style="5" customWidth="1"/>
    <col min="10506" max="10506" width="0" style="5" hidden="1" customWidth="1"/>
    <col min="10507" max="10507" width="14.7109375" style="5" customWidth="1"/>
    <col min="10508" max="10508" width="9" style="5" customWidth="1"/>
    <col min="10509" max="10511" width="9.140625" style="5"/>
    <col min="10512" max="10512" width="13.5703125" style="5" bestFit="1" customWidth="1"/>
    <col min="10513" max="10513" width="6" style="5" customWidth="1"/>
    <col min="10514" max="10514" width="13.5703125" style="5" customWidth="1"/>
    <col min="10515" max="10516" width="9.140625" style="5"/>
    <col min="10517" max="10517" width="10.85546875" style="5" customWidth="1"/>
    <col min="10518" max="10752" width="9.140625" style="5"/>
    <col min="10753" max="10753" width="9" style="5" customWidth="1"/>
    <col min="10754" max="10754" width="0" style="5" hidden="1" customWidth="1"/>
    <col min="10755" max="10755" width="14.7109375" style="5" customWidth="1"/>
    <col min="10756" max="10758" width="0" style="5" hidden="1" customWidth="1"/>
    <col min="10759" max="10759" width="14.7109375" style="5" customWidth="1"/>
    <col min="10760" max="10760" width="15" style="5" customWidth="1"/>
    <col min="10761" max="10761" width="13.7109375" style="5" customWidth="1"/>
    <col min="10762" max="10762" width="0" style="5" hidden="1" customWidth="1"/>
    <col min="10763" max="10763" width="14.7109375" style="5" customWidth="1"/>
    <col min="10764" max="10764" width="9" style="5" customWidth="1"/>
    <col min="10765" max="10767" width="9.140625" style="5"/>
    <col min="10768" max="10768" width="13.5703125" style="5" bestFit="1" customWidth="1"/>
    <col min="10769" max="10769" width="6" style="5" customWidth="1"/>
    <col min="10770" max="10770" width="13.5703125" style="5" customWidth="1"/>
    <col min="10771" max="10772" width="9.140625" style="5"/>
    <col min="10773" max="10773" width="10.85546875" style="5" customWidth="1"/>
    <col min="10774" max="11008" width="9.140625" style="5"/>
    <col min="11009" max="11009" width="9" style="5" customWidth="1"/>
    <col min="11010" max="11010" width="0" style="5" hidden="1" customWidth="1"/>
    <col min="11011" max="11011" width="14.7109375" style="5" customWidth="1"/>
    <col min="11012" max="11014" width="0" style="5" hidden="1" customWidth="1"/>
    <col min="11015" max="11015" width="14.7109375" style="5" customWidth="1"/>
    <col min="11016" max="11016" width="15" style="5" customWidth="1"/>
    <col min="11017" max="11017" width="13.7109375" style="5" customWidth="1"/>
    <col min="11018" max="11018" width="0" style="5" hidden="1" customWidth="1"/>
    <col min="11019" max="11019" width="14.7109375" style="5" customWidth="1"/>
    <col min="11020" max="11020" width="9" style="5" customWidth="1"/>
    <col min="11021" max="11023" width="9.140625" style="5"/>
    <col min="11024" max="11024" width="13.5703125" style="5" bestFit="1" customWidth="1"/>
    <col min="11025" max="11025" width="6" style="5" customWidth="1"/>
    <col min="11026" max="11026" width="13.5703125" style="5" customWidth="1"/>
    <col min="11027" max="11028" width="9.140625" style="5"/>
    <col min="11029" max="11029" width="10.85546875" style="5" customWidth="1"/>
    <col min="11030" max="11264" width="9.140625" style="5"/>
    <col min="11265" max="11265" width="9" style="5" customWidth="1"/>
    <col min="11266" max="11266" width="0" style="5" hidden="1" customWidth="1"/>
    <col min="11267" max="11267" width="14.7109375" style="5" customWidth="1"/>
    <col min="11268" max="11270" width="0" style="5" hidden="1" customWidth="1"/>
    <col min="11271" max="11271" width="14.7109375" style="5" customWidth="1"/>
    <col min="11272" max="11272" width="15" style="5" customWidth="1"/>
    <col min="11273" max="11273" width="13.7109375" style="5" customWidth="1"/>
    <col min="11274" max="11274" width="0" style="5" hidden="1" customWidth="1"/>
    <col min="11275" max="11275" width="14.7109375" style="5" customWidth="1"/>
    <col min="11276" max="11276" width="9" style="5" customWidth="1"/>
    <col min="11277" max="11279" width="9.140625" style="5"/>
    <col min="11280" max="11280" width="13.5703125" style="5" bestFit="1" customWidth="1"/>
    <col min="11281" max="11281" width="6" style="5" customWidth="1"/>
    <col min="11282" max="11282" width="13.5703125" style="5" customWidth="1"/>
    <col min="11283" max="11284" width="9.140625" style="5"/>
    <col min="11285" max="11285" width="10.85546875" style="5" customWidth="1"/>
    <col min="11286" max="11520" width="9.140625" style="5"/>
    <col min="11521" max="11521" width="9" style="5" customWidth="1"/>
    <col min="11522" max="11522" width="0" style="5" hidden="1" customWidth="1"/>
    <col min="11523" max="11523" width="14.7109375" style="5" customWidth="1"/>
    <col min="11524" max="11526" width="0" style="5" hidden="1" customWidth="1"/>
    <col min="11527" max="11527" width="14.7109375" style="5" customWidth="1"/>
    <col min="11528" max="11528" width="15" style="5" customWidth="1"/>
    <col min="11529" max="11529" width="13.7109375" style="5" customWidth="1"/>
    <col min="11530" max="11530" width="0" style="5" hidden="1" customWidth="1"/>
    <col min="11531" max="11531" width="14.7109375" style="5" customWidth="1"/>
    <col min="11532" max="11532" width="9" style="5" customWidth="1"/>
    <col min="11533" max="11535" width="9.140625" style="5"/>
    <col min="11536" max="11536" width="13.5703125" style="5" bestFit="1" customWidth="1"/>
    <col min="11537" max="11537" width="6" style="5" customWidth="1"/>
    <col min="11538" max="11538" width="13.5703125" style="5" customWidth="1"/>
    <col min="11539" max="11540" width="9.140625" style="5"/>
    <col min="11541" max="11541" width="10.85546875" style="5" customWidth="1"/>
    <col min="11542" max="11776" width="9.140625" style="5"/>
    <col min="11777" max="11777" width="9" style="5" customWidth="1"/>
    <col min="11778" max="11778" width="0" style="5" hidden="1" customWidth="1"/>
    <col min="11779" max="11779" width="14.7109375" style="5" customWidth="1"/>
    <col min="11780" max="11782" width="0" style="5" hidden="1" customWidth="1"/>
    <col min="11783" max="11783" width="14.7109375" style="5" customWidth="1"/>
    <col min="11784" max="11784" width="15" style="5" customWidth="1"/>
    <col min="11785" max="11785" width="13.7109375" style="5" customWidth="1"/>
    <col min="11786" max="11786" width="0" style="5" hidden="1" customWidth="1"/>
    <col min="11787" max="11787" width="14.7109375" style="5" customWidth="1"/>
    <col min="11788" max="11788" width="9" style="5" customWidth="1"/>
    <col min="11789" max="11791" width="9.140625" style="5"/>
    <col min="11792" max="11792" width="13.5703125" style="5" bestFit="1" customWidth="1"/>
    <col min="11793" max="11793" width="6" style="5" customWidth="1"/>
    <col min="11794" max="11794" width="13.5703125" style="5" customWidth="1"/>
    <col min="11795" max="11796" width="9.140625" style="5"/>
    <col min="11797" max="11797" width="10.85546875" style="5" customWidth="1"/>
    <col min="11798" max="12032" width="9.140625" style="5"/>
    <col min="12033" max="12033" width="9" style="5" customWidth="1"/>
    <col min="12034" max="12034" width="0" style="5" hidden="1" customWidth="1"/>
    <col min="12035" max="12035" width="14.7109375" style="5" customWidth="1"/>
    <col min="12036" max="12038" width="0" style="5" hidden="1" customWidth="1"/>
    <col min="12039" max="12039" width="14.7109375" style="5" customWidth="1"/>
    <col min="12040" max="12040" width="15" style="5" customWidth="1"/>
    <col min="12041" max="12041" width="13.7109375" style="5" customWidth="1"/>
    <col min="12042" max="12042" width="0" style="5" hidden="1" customWidth="1"/>
    <col min="12043" max="12043" width="14.7109375" style="5" customWidth="1"/>
    <col min="12044" max="12044" width="9" style="5" customWidth="1"/>
    <col min="12045" max="12047" width="9.140625" style="5"/>
    <col min="12048" max="12048" width="13.5703125" style="5" bestFit="1" customWidth="1"/>
    <col min="12049" max="12049" width="6" style="5" customWidth="1"/>
    <col min="12050" max="12050" width="13.5703125" style="5" customWidth="1"/>
    <col min="12051" max="12052" width="9.140625" style="5"/>
    <col min="12053" max="12053" width="10.85546875" style="5" customWidth="1"/>
    <col min="12054" max="12288" width="9.140625" style="5"/>
    <col min="12289" max="12289" width="9" style="5" customWidth="1"/>
    <col min="12290" max="12290" width="0" style="5" hidden="1" customWidth="1"/>
    <col min="12291" max="12291" width="14.7109375" style="5" customWidth="1"/>
    <col min="12292" max="12294" width="0" style="5" hidden="1" customWidth="1"/>
    <col min="12295" max="12295" width="14.7109375" style="5" customWidth="1"/>
    <col min="12296" max="12296" width="15" style="5" customWidth="1"/>
    <col min="12297" max="12297" width="13.7109375" style="5" customWidth="1"/>
    <col min="12298" max="12298" width="0" style="5" hidden="1" customWidth="1"/>
    <col min="12299" max="12299" width="14.7109375" style="5" customWidth="1"/>
    <col min="12300" max="12300" width="9" style="5" customWidth="1"/>
    <col min="12301" max="12303" width="9.140625" style="5"/>
    <col min="12304" max="12304" width="13.5703125" style="5" bestFit="1" customWidth="1"/>
    <col min="12305" max="12305" width="6" style="5" customWidth="1"/>
    <col min="12306" max="12306" width="13.5703125" style="5" customWidth="1"/>
    <col min="12307" max="12308" width="9.140625" style="5"/>
    <col min="12309" max="12309" width="10.85546875" style="5" customWidth="1"/>
    <col min="12310" max="12544" width="9.140625" style="5"/>
    <col min="12545" max="12545" width="9" style="5" customWidth="1"/>
    <col min="12546" max="12546" width="0" style="5" hidden="1" customWidth="1"/>
    <col min="12547" max="12547" width="14.7109375" style="5" customWidth="1"/>
    <col min="12548" max="12550" width="0" style="5" hidden="1" customWidth="1"/>
    <col min="12551" max="12551" width="14.7109375" style="5" customWidth="1"/>
    <col min="12552" max="12552" width="15" style="5" customWidth="1"/>
    <col min="12553" max="12553" width="13.7109375" style="5" customWidth="1"/>
    <col min="12554" max="12554" width="0" style="5" hidden="1" customWidth="1"/>
    <col min="12555" max="12555" width="14.7109375" style="5" customWidth="1"/>
    <col min="12556" max="12556" width="9" style="5" customWidth="1"/>
    <col min="12557" max="12559" width="9.140625" style="5"/>
    <col min="12560" max="12560" width="13.5703125" style="5" bestFit="1" customWidth="1"/>
    <col min="12561" max="12561" width="6" style="5" customWidth="1"/>
    <col min="12562" max="12562" width="13.5703125" style="5" customWidth="1"/>
    <col min="12563" max="12564" width="9.140625" style="5"/>
    <col min="12565" max="12565" width="10.85546875" style="5" customWidth="1"/>
    <col min="12566" max="12800" width="9.140625" style="5"/>
    <col min="12801" max="12801" width="9" style="5" customWidth="1"/>
    <col min="12802" max="12802" width="0" style="5" hidden="1" customWidth="1"/>
    <col min="12803" max="12803" width="14.7109375" style="5" customWidth="1"/>
    <col min="12804" max="12806" width="0" style="5" hidden="1" customWidth="1"/>
    <col min="12807" max="12807" width="14.7109375" style="5" customWidth="1"/>
    <col min="12808" max="12808" width="15" style="5" customWidth="1"/>
    <col min="12809" max="12809" width="13.7109375" style="5" customWidth="1"/>
    <col min="12810" max="12810" width="0" style="5" hidden="1" customWidth="1"/>
    <col min="12811" max="12811" width="14.7109375" style="5" customWidth="1"/>
    <col min="12812" max="12812" width="9" style="5" customWidth="1"/>
    <col min="12813" max="12815" width="9.140625" style="5"/>
    <col min="12816" max="12816" width="13.5703125" style="5" bestFit="1" customWidth="1"/>
    <col min="12817" max="12817" width="6" style="5" customWidth="1"/>
    <col min="12818" max="12818" width="13.5703125" style="5" customWidth="1"/>
    <col min="12819" max="12820" width="9.140625" style="5"/>
    <col min="12821" max="12821" width="10.85546875" style="5" customWidth="1"/>
    <col min="12822" max="13056" width="9.140625" style="5"/>
    <col min="13057" max="13057" width="9" style="5" customWidth="1"/>
    <col min="13058" max="13058" width="0" style="5" hidden="1" customWidth="1"/>
    <col min="13059" max="13059" width="14.7109375" style="5" customWidth="1"/>
    <col min="13060" max="13062" width="0" style="5" hidden="1" customWidth="1"/>
    <col min="13063" max="13063" width="14.7109375" style="5" customWidth="1"/>
    <col min="13064" max="13064" width="15" style="5" customWidth="1"/>
    <col min="13065" max="13065" width="13.7109375" style="5" customWidth="1"/>
    <col min="13066" max="13066" width="0" style="5" hidden="1" customWidth="1"/>
    <col min="13067" max="13067" width="14.7109375" style="5" customWidth="1"/>
    <col min="13068" max="13068" width="9" style="5" customWidth="1"/>
    <col min="13069" max="13071" width="9.140625" style="5"/>
    <col min="13072" max="13072" width="13.5703125" style="5" bestFit="1" customWidth="1"/>
    <col min="13073" max="13073" width="6" style="5" customWidth="1"/>
    <col min="13074" max="13074" width="13.5703125" style="5" customWidth="1"/>
    <col min="13075" max="13076" width="9.140625" style="5"/>
    <col min="13077" max="13077" width="10.85546875" style="5" customWidth="1"/>
    <col min="13078" max="13312" width="9.140625" style="5"/>
    <col min="13313" max="13313" width="9" style="5" customWidth="1"/>
    <col min="13314" max="13314" width="0" style="5" hidden="1" customWidth="1"/>
    <col min="13315" max="13315" width="14.7109375" style="5" customWidth="1"/>
    <col min="13316" max="13318" width="0" style="5" hidden="1" customWidth="1"/>
    <col min="13319" max="13319" width="14.7109375" style="5" customWidth="1"/>
    <col min="13320" max="13320" width="15" style="5" customWidth="1"/>
    <col min="13321" max="13321" width="13.7109375" style="5" customWidth="1"/>
    <col min="13322" max="13322" width="0" style="5" hidden="1" customWidth="1"/>
    <col min="13323" max="13323" width="14.7109375" style="5" customWidth="1"/>
    <col min="13324" max="13324" width="9" style="5" customWidth="1"/>
    <col min="13325" max="13327" width="9.140625" style="5"/>
    <col min="13328" max="13328" width="13.5703125" style="5" bestFit="1" customWidth="1"/>
    <col min="13329" max="13329" width="6" style="5" customWidth="1"/>
    <col min="13330" max="13330" width="13.5703125" style="5" customWidth="1"/>
    <col min="13331" max="13332" width="9.140625" style="5"/>
    <col min="13333" max="13333" width="10.85546875" style="5" customWidth="1"/>
    <col min="13334" max="13568" width="9.140625" style="5"/>
    <col min="13569" max="13569" width="9" style="5" customWidth="1"/>
    <col min="13570" max="13570" width="0" style="5" hidden="1" customWidth="1"/>
    <col min="13571" max="13571" width="14.7109375" style="5" customWidth="1"/>
    <col min="13572" max="13574" width="0" style="5" hidden="1" customWidth="1"/>
    <col min="13575" max="13575" width="14.7109375" style="5" customWidth="1"/>
    <col min="13576" max="13576" width="15" style="5" customWidth="1"/>
    <col min="13577" max="13577" width="13.7109375" style="5" customWidth="1"/>
    <col min="13578" max="13578" width="0" style="5" hidden="1" customWidth="1"/>
    <col min="13579" max="13579" width="14.7109375" style="5" customWidth="1"/>
    <col min="13580" max="13580" width="9" style="5" customWidth="1"/>
    <col min="13581" max="13583" width="9.140625" style="5"/>
    <col min="13584" max="13584" width="13.5703125" style="5" bestFit="1" customWidth="1"/>
    <col min="13585" max="13585" width="6" style="5" customWidth="1"/>
    <col min="13586" max="13586" width="13.5703125" style="5" customWidth="1"/>
    <col min="13587" max="13588" width="9.140625" style="5"/>
    <col min="13589" max="13589" width="10.85546875" style="5" customWidth="1"/>
    <col min="13590" max="13824" width="9.140625" style="5"/>
    <col min="13825" max="13825" width="9" style="5" customWidth="1"/>
    <col min="13826" max="13826" width="0" style="5" hidden="1" customWidth="1"/>
    <col min="13827" max="13827" width="14.7109375" style="5" customWidth="1"/>
    <col min="13828" max="13830" width="0" style="5" hidden="1" customWidth="1"/>
    <col min="13831" max="13831" width="14.7109375" style="5" customWidth="1"/>
    <col min="13832" max="13832" width="15" style="5" customWidth="1"/>
    <col min="13833" max="13833" width="13.7109375" style="5" customWidth="1"/>
    <col min="13834" max="13834" width="0" style="5" hidden="1" customWidth="1"/>
    <col min="13835" max="13835" width="14.7109375" style="5" customWidth="1"/>
    <col min="13836" max="13836" width="9" style="5" customWidth="1"/>
    <col min="13837" max="13839" width="9.140625" style="5"/>
    <col min="13840" max="13840" width="13.5703125" style="5" bestFit="1" customWidth="1"/>
    <col min="13841" max="13841" width="6" style="5" customWidth="1"/>
    <col min="13842" max="13842" width="13.5703125" style="5" customWidth="1"/>
    <col min="13843" max="13844" width="9.140625" style="5"/>
    <col min="13845" max="13845" width="10.85546875" style="5" customWidth="1"/>
    <col min="13846" max="14080" width="9.140625" style="5"/>
    <col min="14081" max="14081" width="9" style="5" customWidth="1"/>
    <col min="14082" max="14082" width="0" style="5" hidden="1" customWidth="1"/>
    <col min="14083" max="14083" width="14.7109375" style="5" customWidth="1"/>
    <col min="14084" max="14086" width="0" style="5" hidden="1" customWidth="1"/>
    <col min="14087" max="14087" width="14.7109375" style="5" customWidth="1"/>
    <col min="14088" max="14088" width="15" style="5" customWidth="1"/>
    <col min="14089" max="14089" width="13.7109375" style="5" customWidth="1"/>
    <col min="14090" max="14090" width="0" style="5" hidden="1" customWidth="1"/>
    <col min="14091" max="14091" width="14.7109375" style="5" customWidth="1"/>
    <col min="14092" max="14092" width="9" style="5" customWidth="1"/>
    <col min="14093" max="14095" width="9.140625" style="5"/>
    <col min="14096" max="14096" width="13.5703125" style="5" bestFit="1" customWidth="1"/>
    <col min="14097" max="14097" width="6" style="5" customWidth="1"/>
    <col min="14098" max="14098" width="13.5703125" style="5" customWidth="1"/>
    <col min="14099" max="14100" width="9.140625" style="5"/>
    <col min="14101" max="14101" width="10.85546875" style="5" customWidth="1"/>
    <col min="14102" max="14336" width="9.140625" style="5"/>
    <col min="14337" max="14337" width="9" style="5" customWidth="1"/>
    <col min="14338" max="14338" width="0" style="5" hidden="1" customWidth="1"/>
    <col min="14339" max="14339" width="14.7109375" style="5" customWidth="1"/>
    <col min="14340" max="14342" width="0" style="5" hidden="1" customWidth="1"/>
    <col min="14343" max="14343" width="14.7109375" style="5" customWidth="1"/>
    <col min="14344" max="14344" width="15" style="5" customWidth="1"/>
    <col min="14345" max="14345" width="13.7109375" style="5" customWidth="1"/>
    <col min="14346" max="14346" width="0" style="5" hidden="1" customWidth="1"/>
    <col min="14347" max="14347" width="14.7109375" style="5" customWidth="1"/>
    <col min="14348" max="14348" width="9" style="5" customWidth="1"/>
    <col min="14349" max="14351" width="9.140625" style="5"/>
    <col min="14352" max="14352" width="13.5703125" style="5" bestFit="1" customWidth="1"/>
    <col min="14353" max="14353" width="6" style="5" customWidth="1"/>
    <col min="14354" max="14354" width="13.5703125" style="5" customWidth="1"/>
    <col min="14355" max="14356" width="9.140625" style="5"/>
    <col min="14357" max="14357" width="10.85546875" style="5" customWidth="1"/>
    <col min="14358" max="14592" width="9.140625" style="5"/>
    <col min="14593" max="14593" width="9" style="5" customWidth="1"/>
    <col min="14594" max="14594" width="0" style="5" hidden="1" customWidth="1"/>
    <col min="14595" max="14595" width="14.7109375" style="5" customWidth="1"/>
    <col min="14596" max="14598" width="0" style="5" hidden="1" customWidth="1"/>
    <col min="14599" max="14599" width="14.7109375" style="5" customWidth="1"/>
    <col min="14600" max="14600" width="15" style="5" customWidth="1"/>
    <col min="14601" max="14601" width="13.7109375" style="5" customWidth="1"/>
    <col min="14602" max="14602" width="0" style="5" hidden="1" customWidth="1"/>
    <col min="14603" max="14603" width="14.7109375" style="5" customWidth="1"/>
    <col min="14604" max="14604" width="9" style="5" customWidth="1"/>
    <col min="14605" max="14607" width="9.140625" style="5"/>
    <col min="14608" max="14608" width="13.5703125" style="5" bestFit="1" customWidth="1"/>
    <col min="14609" max="14609" width="6" style="5" customWidth="1"/>
    <col min="14610" max="14610" width="13.5703125" style="5" customWidth="1"/>
    <col min="14611" max="14612" width="9.140625" style="5"/>
    <col min="14613" max="14613" width="10.85546875" style="5" customWidth="1"/>
    <col min="14614" max="14848" width="9.140625" style="5"/>
    <col min="14849" max="14849" width="9" style="5" customWidth="1"/>
    <col min="14850" max="14850" width="0" style="5" hidden="1" customWidth="1"/>
    <col min="14851" max="14851" width="14.7109375" style="5" customWidth="1"/>
    <col min="14852" max="14854" width="0" style="5" hidden="1" customWidth="1"/>
    <col min="14855" max="14855" width="14.7109375" style="5" customWidth="1"/>
    <col min="14856" max="14856" width="15" style="5" customWidth="1"/>
    <col min="14857" max="14857" width="13.7109375" style="5" customWidth="1"/>
    <col min="14858" max="14858" width="0" style="5" hidden="1" customWidth="1"/>
    <col min="14859" max="14859" width="14.7109375" style="5" customWidth="1"/>
    <col min="14860" max="14860" width="9" style="5" customWidth="1"/>
    <col min="14861" max="14863" width="9.140625" style="5"/>
    <col min="14864" max="14864" width="13.5703125" style="5" bestFit="1" customWidth="1"/>
    <col min="14865" max="14865" width="6" style="5" customWidth="1"/>
    <col min="14866" max="14866" width="13.5703125" style="5" customWidth="1"/>
    <col min="14867" max="14868" width="9.140625" style="5"/>
    <col min="14869" max="14869" width="10.85546875" style="5" customWidth="1"/>
    <col min="14870" max="15104" width="9.140625" style="5"/>
    <col min="15105" max="15105" width="9" style="5" customWidth="1"/>
    <col min="15106" max="15106" width="0" style="5" hidden="1" customWidth="1"/>
    <col min="15107" max="15107" width="14.7109375" style="5" customWidth="1"/>
    <col min="15108" max="15110" width="0" style="5" hidden="1" customWidth="1"/>
    <col min="15111" max="15111" width="14.7109375" style="5" customWidth="1"/>
    <col min="15112" max="15112" width="15" style="5" customWidth="1"/>
    <col min="15113" max="15113" width="13.7109375" style="5" customWidth="1"/>
    <col min="15114" max="15114" width="0" style="5" hidden="1" customWidth="1"/>
    <col min="15115" max="15115" width="14.7109375" style="5" customWidth="1"/>
    <col min="15116" max="15116" width="9" style="5" customWidth="1"/>
    <col min="15117" max="15119" width="9.140625" style="5"/>
    <col min="15120" max="15120" width="13.5703125" style="5" bestFit="1" customWidth="1"/>
    <col min="15121" max="15121" width="6" style="5" customWidth="1"/>
    <col min="15122" max="15122" width="13.5703125" style="5" customWidth="1"/>
    <col min="15123" max="15124" width="9.140625" style="5"/>
    <col min="15125" max="15125" width="10.85546875" style="5" customWidth="1"/>
    <col min="15126" max="15360" width="9.140625" style="5"/>
    <col min="15361" max="15361" width="9" style="5" customWidth="1"/>
    <col min="15362" max="15362" width="0" style="5" hidden="1" customWidth="1"/>
    <col min="15363" max="15363" width="14.7109375" style="5" customWidth="1"/>
    <col min="15364" max="15366" width="0" style="5" hidden="1" customWidth="1"/>
    <col min="15367" max="15367" width="14.7109375" style="5" customWidth="1"/>
    <col min="15368" max="15368" width="15" style="5" customWidth="1"/>
    <col min="15369" max="15369" width="13.7109375" style="5" customWidth="1"/>
    <col min="15370" max="15370" width="0" style="5" hidden="1" customWidth="1"/>
    <col min="15371" max="15371" width="14.7109375" style="5" customWidth="1"/>
    <col min="15372" max="15372" width="9" style="5" customWidth="1"/>
    <col min="15373" max="15375" width="9.140625" style="5"/>
    <col min="15376" max="15376" width="13.5703125" style="5" bestFit="1" customWidth="1"/>
    <col min="15377" max="15377" width="6" style="5" customWidth="1"/>
    <col min="15378" max="15378" width="13.5703125" style="5" customWidth="1"/>
    <col min="15379" max="15380" width="9.140625" style="5"/>
    <col min="15381" max="15381" width="10.85546875" style="5" customWidth="1"/>
    <col min="15382" max="15616" width="9.140625" style="5"/>
    <col min="15617" max="15617" width="9" style="5" customWidth="1"/>
    <col min="15618" max="15618" width="0" style="5" hidden="1" customWidth="1"/>
    <col min="15619" max="15619" width="14.7109375" style="5" customWidth="1"/>
    <col min="15620" max="15622" width="0" style="5" hidden="1" customWidth="1"/>
    <col min="15623" max="15623" width="14.7109375" style="5" customWidth="1"/>
    <col min="15624" max="15624" width="15" style="5" customWidth="1"/>
    <col min="15625" max="15625" width="13.7109375" style="5" customWidth="1"/>
    <col min="15626" max="15626" width="0" style="5" hidden="1" customWidth="1"/>
    <col min="15627" max="15627" width="14.7109375" style="5" customWidth="1"/>
    <col min="15628" max="15628" width="9" style="5" customWidth="1"/>
    <col min="15629" max="15631" width="9.140625" style="5"/>
    <col min="15632" max="15632" width="13.5703125" style="5" bestFit="1" customWidth="1"/>
    <col min="15633" max="15633" width="6" style="5" customWidth="1"/>
    <col min="15634" max="15634" width="13.5703125" style="5" customWidth="1"/>
    <col min="15635" max="15636" width="9.140625" style="5"/>
    <col min="15637" max="15637" width="10.85546875" style="5" customWidth="1"/>
    <col min="15638" max="15872" width="9.140625" style="5"/>
    <col min="15873" max="15873" width="9" style="5" customWidth="1"/>
    <col min="15874" max="15874" width="0" style="5" hidden="1" customWidth="1"/>
    <col min="15875" max="15875" width="14.7109375" style="5" customWidth="1"/>
    <col min="15876" max="15878" width="0" style="5" hidden="1" customWidth="1"/>
    <col min="15879" max="15879" width="14.7109375" style="5" customWidth="1"/>
    <col min="15880" max="15880" width="15" style="5" customWidth="1"/>
    <col min="15881" max="15881" width="13.7109375" style="5" customWidth="1"/>
    <col min="15882" max="15882" width="0" style="5" hidden="1" customWidth="1"/>
    <col min="15883" max="15883" width="14.7109375" style="5" customWidth="1"/>
    <col min="15884" max="15884" width="9" style="5" customWidth="1"/>
    <col min="15885" max="15887" width="9.140625" style="5"/>
    <col min="15888" max="15888" width="13.5703125" style="5" bestFit="1" customWidth="1"/>
    <col min="15889" max="15889" width="6" style="5" customWidth="1"/>
    <col min="15890" max="15890" width="13.5703125" style="5" customWidth="1"/>
    <col min="15891" max="15892" width="9.140625" style="5"/>
    <col min="15893" max="15893" width="10.85546875" style="5" customWidth="1"/>
    <col min="15894" max="16128" width="9.140625" style="5"/>
    <col min="16129" max="16129" width="9" style="5" customWidth="1"/>
    <col min="16130" max="16130" width="0" style="5" hidden="1" customWidth="1"/>
    <col min="16131" max="16131" width="14.7109375" style="5" customWidth="1"/>
    <col min="16132" max="16134" width="0" style="5" hidden="1" customWidth="1"/>
    <col min="16135" max="16135" width="14.7109375" style="5" customWidth="1"/>
    <col min="16136" max="16136" width="15" style="5" customWidth="1"/>
    <col min="16137" max="16137" width="13.7109375" style="5" customWidth="1"/>
    <col min="16138" max="16138" width="0" style="5" hidden="1" customWidth="1"/>
    <col min="16139" max="16139" width="14.7109375" style="5" customWidth="1"/>
    <col min="16140" max="16140" width="9" style="5" customWidth="1"/>
    <col min="16141" max="16143" width="9.140625" style="5"/>
    <col min="16144" max="16144" width="13.5703125" style="5" bestFit="1" customWidth="1"/>
    <col min="16145" max="16145" width="6" style="5" customWidth="1"/>
    <col min="16146" max="16146" width="13.5703125" style="5" customWidth="1"/>
    <col min="16147" max="16148" width="9.140625" style="5"/>
    <col min="16149" max="16149" width="10.85546875" style="5" customWidth="1"/>
    <col min="16150" max="16384" width="9.140625" style="5"/>
  </cols>
  <sheetData>
    <row r="1" spans="2:17" ht="66" customHeight="1" x14ac:dyDescent="0.25"/>
    <row r="2" spans="2:17" x14ac:dyDescent="0.25">
      <c r="G2" s="7" t="s">
        <v>11</v>
      </c>
      <c r="H2" s="8">
        <v>5</v>
      </c>
      <c r="I2" s="9" t="s">
        <v>12</v>
      </c>
      <c r="J2" s="10"/>
    </row>
    <row r="3" spans="2:17" x14ac:dyDescent="0.25">
      <c r="G3" s="7" t="s">
        <v>13</v>
      </c>
      <c r="H3" s="8">
        <v>6</v>
      </c>
      <c r="I3" s="9" t="s">
        <v>12</v>
      </c>
      <c r="J3" s="10"/>
    </row>
    <row r="4" spans="2:17" s="11" customFormat="1" x14ac:dyDescent="0.25">
      <c r="G4" s="7" t="s">
        <v>14</v>
      </c>
      <c r="H4" s="8">
        <v>6</v>
      </c>
      <c r="I4" s="9" t="s">
        <v>12</v>
      </c>
      <c r="J4" s="10"/>
      <c r="K4" s="12"/>
      <c r="L4" s="12"/>
      <c r="M4" s="13"/>
      <c r="N4" s="13"/>
      <c r="O4" s="13"/>
    </row>
    <row r="5" spans="2:17" ht="15.75" thickBot="1" x14ac:dyDescent="0.3">
      <c r="K5" s="14"/>
      <c r="L5" s="14"/>
      <c r="N5" s="14"/>
      <c r="O5" s="14"/>
    </row>
    <row r="6" spans="2:17" s="15" customFormat="1" ht="53.25" customHeight="1" thickBot="1" x14ac:dyDescent="0.3">
      <c r="B6" s="13" t="s">
        <v>15</v>
      </c>
      <c r="C6" s="16" t="s">
        <v>16</v>
      </c>
      <c r="D6" s="17" t="s">
        <v>17</v>
      </c>
      <c r="E6" s="17" t="s">
        <v>18</v>
      </c>
      <c r="F6" s="17" t="s">
        <v>19</v>
      </c>
      <c r="G6" s="17" t="s">
        <v>18</v>
      </c>
      <c r="H6" s="17" t="s">
        <v>20</v>
      </c>
      <c r="I6" s="17" t="s">
        <v>21</v>
      </c>
      <c r="J6" s="17" t="s">
        <v>22</v>
      </c>
      <c r="K6" s="18" t="s">
        <v>23</v>
      </c>
      <c r="L6" s="19"/>
      <c r="M6" s="20"/>
      <c r="N6" s="19"/>
      <c r="O6" s="19"/>
    </row>
    <row r="7" spans="2:17" s="15" customFormat="1" hidden="1" x14ac:dyDescent="0.25">
      <c r="B7" s="13"/>
      <c r="C7" s="21"/>
      <c r="D7" s="21"/>
      <c r="E7" s="21"/>
      <c r="F7" s="21"/>
      <c r="G7" s="21"/>
      <c r="H7" s="21"/>
      <c r="I7" s="21"/>
      <c r="J7" s="21"/>
      <c r="K7" s="22"/>
      <c r="L7" s="19"/>
      <c r="M7" s="20"/>
      <c r="N7" s="19"/>
      <c r="O7" s="19"/>
    </row>
    <row r="8" spans="2:17" s="23" customFormat="1" ht="9.75" customHeight="1" x14ac:dyDescent="0.25">
      <c r="B8" s="24">
        <f>(30+H3+H4)/H2</f>
        <v>8.4</v>
      </c>
      <c r="C8" s="25">
        <f>IF(B8&gt;=0,B8*$H$2,0)</f>
        <v>42</v>
      </c>
      <c r="D8" s="26">
        <f t="shared" ref="D8:D71" si="0">IF(C8=0,0,IF(C8&lt;=$H$3,33.4*(C8-C9)/12*0.4,IF(C8&lt;=($C$8-$H$4),0,IF(C8&gt;0,33.4*(C8-C9)/12*0.4,0))))</f>
        <v>5.5666666666666664</v>
      </c>
      <c r="E8" s="26">
        <f t="shared" ref="E8:E71" si="1">IF(C8&lt;=$H$3,0,IF(C8&lt;=($C$8-$H$4),-0.0000344*(C8-$H$3)^4+0.0012033*(C8-$H$3)^3-0.0307623*(C8-$H$3)^2+2.4136936*(C8-$H$3),IF(C8&gt;0,0,0)))</f>
        <v>0</v>
      </c>
      <c r="F8" s="26">
        <f>IF(E8-E9&lt;=0,0,IF(E8-E9&gt;=0,E8-E9,0))</f>
        <v>0</v>
      </c>
      <c r="G8" s="26">
        <v>47.2</v>
      </c>
      <c r="H8" s="26">
        <f>D8+F8</f>
        <v>5.5666666666666664</v>
      </c>
      <c r="I8" s="26">
        <f>IF(H8+I9&gt;=0,H8+I9,0)</f>
        <v>60.749945199999999</v>
      </c>
      <c r="J8" s="26">
        <f t="shared" ref="J8:J71" si="2">IF(C8&lt;=$H$3,0,IF(C8&lt;=($C$8-$H$4),IF(C7&gt;($C$8-$H$4),((33.4*(C8-C9+(30.3-(C8-$H$3)))/12-F8)*0.4),((33.4*(C8-C9)/12-F8)*0.4)),IF(C8&gt;0,0,0)))</f>
        <v>0</v>
      </c>
      <c r="K8" s="26">
        <v>75.14</v>
      </c>
      <c r="L8" s="27"/>
      <c r="M8" s="24"/>
      <c r="N8" s="27"/>
      <c r="O8" s="27"/>
      <c r="Q8" s="28"/>
    </row>
    <row r="9" spans="2:17" s="23" customFormat="1" ht="9.75" customHeight="1" x14ac:dyDescent="0.25">
      <c r="B9" s="24">
        <f>IF(B8-1&gt;=0,B8-1,0)</f>
        <v>7.4</v>
      </c>
      <c r="C9" s="29">
        <f t="shared" ref="C9:C72" si="3">IF(B9&gt;=0,B9*$H$2,0)</f>
        <v>37</v>
      </c>
      <c r="D9" s="30">
        <f t="shared" si="0"/>
        <v>5.5666666666666664</v>
      </c>
      <c r="E9" s="30">
        <f t="shared" si="1"/>
        <v>0</v>
      </c>
      <c r="F9" s="30">
        <f t="shared" ref="F9:F72" si="4">IF(E9-E10&lt;=0,0,IF(E9-E10&gt;=0,E9-E10,0))</f>
        <v>0</v>
      </c>
      <c r="G9" s="30">
        <v>47.2</v>
      </c>
      <c r="H9" s="30">
        <f t="shared" ref="H9:H72" si="5">D9+F9</f>
        <v>5.5666666666666664</v>
      </c>
      <c r="I9" s="30">
        <f t="shared" ref="I9:I72" si="6">IF(H9+I10&gt;=0,H9+I10,0)</f>
        <v>55.183278533333336</v>
      </c>
      <c r="J9" s="26">
        <f t="shared" si="2"/>
        <v>0</v>
      </c>
      <c r="K9" s="30">
        <v>74.02</v>
      </c>
      <c r="L9" s="27"/>
      <c r="M9" s="24"/>
      <c r="N9" s="27"/>
      <c r="O9" s="27"/>
    </row>
    <row r="10" spans="2:17" s="23" customFormat="1" ht="9.75" customHeight="1" x14ac:dyDescent="0.25">
      <c r="B10" s="24">
        <f t="shared" ref="B10:B73" si="7">IF(B9-1&gt;=0,B9-1,0)</f>
        <v>6.4</v>
      </c>
      <c r="C10" s="29">
        <f t="shared" si="3"/>
        <v>32</v>
      </c>
      <c r="D10" s="30">
        <f t="shared" si="0"/>
        <v>0</v>
      </c>
      <c r="E10" s="30">
        <f t="shared" si="1"/>
        <v>47.389945200000007</v>
      </c>
      <c r="F10" s="30">
        <f t="shared" si="4"/>
        <v>5.8149390000000025</v>
      </c>
      <c r="G10" s="30">
        <f t="shared" ref="G10:G73" si="8">IF(G11+F10&gt;=0,G11+F10,0)</f>
        <v>70.663612000000001</v>
      </c>
      <c r="H10" s="30">
        <f t="shared" si="5"/>
        <v>5.8149390000000025</v>
      </c>
      <c r="I10" s="30">
        <f t="shared" si="6"/>
        <v>49.616611866666673</v>
      </c>
      <c r="J10" s="26">
        <f t="shared" si="2"/>
        <v>8.0280243999999996</v>
      </c>
      <c r="K10" s="30">
        <v>72.89</v>
      </c>
      <c r="L10" s="27"/>
      <c r="M10" s="24"/>
      <c r="N10" s="27"/>
      <c r="O10" s="27"/>
    </row>
    <row r="11" spans="2:17" s="23" customFormat="1" ht="9.75" customHeight="1" x14ac:dyDescent="0.25">
      <c r="B11" s="24">
        <f t="shared" si="7"/>
        <v>5.4</v>
      </c>
      <c r="C11" s="29">
        <f t="shared" si="3"/>
        <v>27</v>
      </c>
      <c r="D11" s="30">
        <f t="shared" si="0"/>
        <v>0</v>
      </c>
      <c r="E11" s="30">
        <f t="shared" si="1"/>
        <v>41.575006200000004</v>
      </c>
      <c r="F11" s="30">
        <f t="shared" si="4"/>
        <v>8.1567790000000002</v>
      </c>
      <c r="G11" s="30">
        <f t="shared" si="8"/>
        <v>64.848673000000005</v>
      </c>
      <c r="H11" s="30">
        <f t="shared" si="5"/>
        <v>8.1567790000000002</v>
      </c>
      <c r="I11" s="30">
        <f t="shared" si="6"/>
        <v>43.801672866666671</v>
      </c>
      <c r="J11" s="26">
        <f t="shared" si="2"/>
        <v>2.3039550666666666</v>
      </c>
      <c r="K11" s="30">
        <v>71.760000000000005</v>
      </c>
      <c r="L11" s="27"/>
      <c r="M11" s="24"/>
      <c r="N11" s="27"/>
      <c r="O11" s="27"/>
    </row>
    <row r="12" spans="2:17" s="23" customFormat="1" ht="9.75" customHeight="1" x14ac:dyDescent="0.25">
      <c r="B12" s="24">
        <f t="shared" si="7"/>
        <v>4.4000000000000004</v>
      </c>
      <c r="C12" s="29">
        <f t="shared" si="3"/>
        <v>22</v>
      </c>
      <c r="D12" s="30">
        <f t="shared" si="0"/>
        <v>0</v>
      </c>
      <c r="E12" s="30">
        <f t="shared" si="1"/>
        <v>33.418227200000004</v>
      </c>
      <c r="F12" s="30">
        <f t="shared" si="4"/>
        <v>9.4918940000000021</v>
      </c>
      <c r="G12" s="30">
        <f t="shared" si="8"/>
        <v>56.691894000000005</v>
      </c>
      <c r="H12" s="30">
        <f t="shared" si="5"/>
        <v>9.4918940000000021</v>
      </c>
      <c r="I12" s="30">
        <f t="shared" si="6"/>
        <v>35.644893866666671</v>
      </c>
      <c r="J12" s="26">
        <f t="shared" si="2"/>
        <v>1.7699090666666657</v>
      </c>
      <c r="K12" s="30">
        <v>70.64</v>
      </c>
      <c r="L12" s="27"/>
      <c r="M12" s="24"/>
      <c r="N12" s="27"/>
      <c r="O12" s="27"/>
    </row>
    <row r="13" spans="2:17" s="23" customFormat="1" ht="9.75" customHeight="1" x14ac:dyDescent="0.25">
      <c r="B13" s="24">
        <f t="shared" si="7"/>
        <v>3.4000000000000004</v>
      </c>
      <c r="C13" s="29">
        <f t="shared" si="3"/>
        <v>17</v>
      </c>
      <c r="D13" s="30">
        <f t="shared" si="0"/>
        <v>0</v>
      </c>
      <c r="E13" s="30">
        <f t="shared" si="1"/>
        <v>23.926333200000002</v>
      </c>
      <c r="F13" s="30">
        <f>IF(E13-E14&lt;=0,0,IF(E13-E14&gt;=0,E13-E14,0))</f>
        <v>10.336283999999997</v>
      </c>
      <c r="G13" s="30">
        <v>47.2</v>
      </c>
      <c r="H13" s="30">
        <f t="shared" si="5"/>
        <v>10.336283999999997</v>
      </c>
      <c r="I13" s="30">
        <f t="shared" si="6"/>
        <v>26.152999866666669</v>
      </c>
      <c r="J13" s="26">
        <f t="shared" si="2"/>
        <v>1.4321530666666662</v>
      </c>
      <c r="K13" s="30">
        <v>69.510000000000005</v>
      </c>
      <c r="L13" s="27"/>
      <c r="M13" s="24"/>
      <c r="N13" s="27"/>
      <c r="O13" s="27"/>
    </row>
    <row r="14" spans="2:17" s="23" customFormat="1" ht="9.75" customHeight="1" x14ac:dyDescent="0.25">
      <c r="B14" s="24">
        <f t="shared" si="7"/>
        <v>2.4000000000000004</v>
      </c>
      <c r="C14" s="29">
        <f t="shared" si="3"/>
        <v>12.000000000000002</v>
      </c>
      <c r="D14" s="30">
        <f t="shared" si="0"/>
        <v>0</v>
      </c>
      <c r="E14" s="30">
        <f t="shared" si="1"/>
        <v>13.590049200000005</v>
      </c>
      <c r="F14" s="30">
        <f t="shared" si="4"/>
        <v>11.205949</v>
      </c>
      <c r="G14" s="30">
        <v>47.2</v>
      </c>
      <c r="H14" s="30">
        <f t="shared" si="5"/>
        <v>11.205949</v>
      </c>
      <c r="I14" s="30">
        <f t="shared" si="6"/>
        <v>15.816715866666673</v>
      </c>
      <c r="J14" s="26">
        <f t="shared" si="2"/>
        <v>1.0842870666666664</v>
      </c>
      <c r="K14" s="30">
        <v>68.38</v>
      </c>
      <c r="L14" s="27"/>
      <c r="M14" s="24"/>
      <c r="N14" s="27"/>
      <c r="O14" s="27"/>
    </row>
    <row r="15" spans="2:17" s="23" customFormat="1" ht="9.75" customHeight="1" x14ac:dyDescent="0.25">
      <c r="B15" s="24">
        <f t="shared" si="7"/>
        <v>1.4000000000000004</v>
      </c>
      <c r="C15" s="29">
        <f t="shared" si="3"/>
        <v>7.0000000000000018</v>
      </c>
      <c r="D15" s="30">
        <f t="shared" si="0"/>
        <v>0</v>
      </c>
      <c r="E15" s="30">
        <f t="shared" si="1"/>
        <v>2.3841002000000047</v>
      </c>
      <c r="F15" s="30">
        <f t="shared" si="4"/>
        <v>2.3841002000000047</v>
      </c>
      <c r="G15" s="30">
        <v>47.2</v>
      </c>
      <c r="H15" s="30">
        <f t="shared" si="5"/>
        <v>2.3841002000000047</v>
      </c>
      <c r="I15" s="30">
        <f t="shared" si="6"/>
        <v>4.6107668666666726</v>
      </c>
      <c r="J15" s="26">
        <f t="shared" si="2"/>
        <v>4.6130265866666651</v>
      </c>
      <c r="K15" s="30">
        <v>67.760000000000005</v>
      </c>
      <c r="L15" s="27"/>
      <c r="M15" s="24"/>
      <c r="N15" s="27"/>
      <c r="O15" s="27"/>
    </row>
    <row r="16" spans="2:17" s="23" customFormat="1" ht="9.75" customHeight="1" x14ac:dyDescent="0.25">
      <c r="B16" s="24">
        <f t="shared" si="7"/>
        <v>0.40000000000000036</v>
      </c>
      <c r="C16" s="29">
        <f t="shared" si="3"/>
        <v>2.0000000000000018</v>
      </c>
      <c r="D16" s="30">
        <f t="shared" si="0"/>
        <v>2.2266666666666683</v>
      </c>
      <c r="E16" s="30">
        <f t="shared" si="1"/>
        <v>0</v>
      </c>
      <c r="F16" s="30">
        <f t="shared" si="4"/>
        <v>0</v>
      </c>
      <c r="G16" s="30">
        <v>47.2</v>
      </c>
      <c r="H16" s="30">
        <f t="shared" si="5"/>
        <v>2.2266666666666683</v>
      </c>
      <c r="I16" s="30">
        <f t="shared" si="6"/>
        <v>2.2266666666666683</v>
      </c>
      <c r="J16" s="26">
        <f t="shared" si="2"/>
        <v>0</v>
      </c>
      <c r="K16" s="30">
        <v>66.631568333333334</v>
      </c>
      <c r="L16" s="27"/>
      <c r="M16" s="24"/>
      <c r="N16" s="27"/>
      <c r="O16" s="27"/>
    </row>
    <row r="17" spans="2:15" s="23" customFormat="1" ht="9.75" customHeight="1" x14ac:dyDescent="0.25">
      <c r="B17" s="24">
        <f t="shared" si="7"/>
        <v>0</v>
      </c>
      <c r="C17" s="29">
        <f t="shared" si="3"/>
        <v>0</v>
      </c>
      <c r="D17" s="30">
        <f t="shared" si="0"/>
        <v>0</v>
      </c>
      <c r="E17" s="30">
        <f t="shared" si="1"/>
        <v>0</v>
      </c>
      <c r="F17" s="30">
        <f t="shared" si="4"/>
        <v>0</v>
      </c>
      <c r="G17" s="30">
        <v>47.2</v>
      </c>
      <c r="H17" s="30">
        <f t="shared" si="5"/>
        <v>0</v>
      </c>
      <c r="I17" s="30">
        <f t="shared" si="6"/>
        <v>0</v>
      </c>
      <c r="J17" s="26">
        <f t="shared" si="2"/>
        <v>0</v>
      </c>
      <c r="K17" s="30">
        <v>65.504757500000011</v>
      </c>
      <c r="L17" s="27"/>
      <c r="M17" s="24"/>
      <c r="N17" s="27"/>
      <c r="O17" s="27"/>
    </row>
    <row r="18" spans="2:15" s="23" customFormat="1" ht="9.75" customHeight="1" x14ac:dyDescent="0.25">
      <c r="B18" s="24">
        <f t="shared" si="7"/>
        <v>0</v>
      </c>
      <c r="C18" s="29">
        <f t="shared" si="3"/>
        <v>0</v>
      </c>
      <c r="D18" s="30">
        <f t="shared" si="0"/>
        <v>0</v>
      </c>
      <c r="E18" s="30">
        <f t="shared" si="1"/>
        <v>0</v>
      </c>
      <c r="F18" s="30">
        <f t="shared" si="4"/>
        <v>0</v>
      </c>
      <c r="G18" s="30">
        <v>47.2</v>
      </c>
      <c r="H18" s="30">
        <f t="shared" si="5"/>
        <v>0</v>
      </c>
      <c r="I18" s="30">
        <f t="shared" si="6"/>
        <v>0</v>
      </c>
      <c r="J18" s="26">
        <f t="shared" si="2"/>
        <v>0</v>
      </c>
      <c r="K18" s="30">
        <v>64.377946666666674</v>
      </c>
      <c r="L18" s="27"/>
      <c r="M18" s="24"/>
      <c r="N18" s="27"/>
      <c r="O18" s="27"/>
    </row>
    <row r="19" spans="2:15" s="23" customFormat="1" ht="9.75" customHeight="1" x14ac:dyDescent="0.25">
      <c r="B19" s="24">
        <f t="shared" si="7"/>
        <v>0</v>
      </c>
      <c r="C19" s="29">
        <f t="shared" si="3"/>
        <v>0</v>
      </c>
      <c r="D19" s="30">
        <f t="shared" si="0"/>
        <v>0</v>
      </c>
      <c r="E19" s="30">
        <f t="shared" si="1"/>
        <v>0</v>
      </c>
      <c r="F19" s="30">
        <f t="shared" si="4"/>
        <v>0</v>
      </c>
      <c r="G19" s="30">
        <v>46.48</v>
      </c>
      <c r="H19" s="30">
        <f t="shared" si="5"/>
        <v>0</v>
      </c>
      <c r="I19" s="30">
        <f t="shared" si="6"/>
        <v>0</v>
      </c>
      <c r="J19" s="26">
        <f t="shared" si="2"/>
        <v>0</v>
      </c>
      <c r="K19" s="30">
        <v>62.819114833333344</v>
      </c>
      <c r="L19" s="27"/>
      <c r="M19" s="24"/>
      <c r="N19" s="27"/>
      <c r="O19" s="27"/>
    </row>
    <row r="20" spans="2:15" s="23" customFormat="1" ht="9.75" customHeight="1" x14ac:dyDescent="0.25">
      <c r="B20" s="24">
        <f t="shared" si="7"/>
        <v>0</v>
      </c>
      <c r="C20" s="29">
        <f t="shared" si="3"/>
        <v>0</v>
      </c>
      <c r="D20" s="30">
        <f t="shared" si="0"/>
        <v>0</v>
      </c>
      <c r="E20" s="30">
        <f t="shared" si="1"/>
        <v>0</v>
      </c>
      <c r="F20" s="30">
        <f t="shared" si="4"/>
        <v>0</v>
      </c>
      <c r="G20" s="30">
        <v>45.43</v>
      </c>
      <c r="H20" s="30">
        <f t="shared" si="5"/>
        <v>0</v>
      </c>
      <c r="I20" s="30">
        <f t="shared" si="6"/>
        <v>0</v>
      </c>
      <c r="J20" s="26">
        <f t="shared" si="2"/>
        <v>0</v>
      </c>
      <c r="K20" s="30">
        <v>61.062856840000002</v>
      </c>
      <c r="L20" s="27"/>
      <c r="M20" s="24"/>
      <c r="N20" s="27"/>
      <c r="O20" s="27"/>
    </row>
    <row r="21" spans="2:15" s="23" customFormat="1" ht="9.75" customHeight="1" x14ac:dyDescent="0.25">
      <c r="B21" s="24">
        <f t="shared" si="7"/>
        <v>0</v>
      </c>
      <c r="C21" s="29">
        <f t="shared" si="3"/>
        <v>0</v>
      </c>
      <c r="D21" s="30">
        <f t="shared" si="0"/>
        <v>0</v>
      </c>
      <c r="E21" s="30">
        <f t="shared" si="1"/>
        <v>0</v>
      </c>
      <c r="F21" s="30">
        <f t="shared" si="4"/>
        <v>0</v>
      </c>
      <c r="G21" s="30">
        <v>44.26</v>
      </c>
      <c r="H21" s="30">
        <f t="shared" si="5"/>
        <v>0</v>
      </c>
      <c r="I21" s="30">
        <f t="shared" si="6"/>
        <v>0</v>
      </c>
      <c r="J21" s="26">
        <f t="shared" si="2"/>
        <v>0</v>
      </c>
      <c r="K21" s="30">
        <v>59.230944246666667</v>
      </c>
      <c r="L21" s="27"/>
      <c r="M21" s="24"/>
      <c r="N21" s="27"/>
      <c r="O21" s="27"/>
    </row>
    <row r="22" spans="2:15" s="23" customFormat="1" ht="9.75" customHeight="1" x14ac:dyDescent="0.25">
      <c r="B22" s="24">
        <f t="shared" si="7"/>
        <v>0</v>
      </c>
      <c r="C22" s="29">
        <f t="shared" si="3"/>
        <v>0</v>
      </c>
      <c r="D22" s="30">
        <f t="shared" si="0"/>
        <v>0</v>
      </c>
      <c r="E22" s="30">
        <f t="shared" si="1"/>
        <v>0</v>
      </c>
      <c r="F22" s="30">
        <f t="shared" si="4"/>
        <v>0</v>
      </c>
      <c r="G22" s="30">
        <v>42.966638000000003</v>
      </c>
      <c r="H22" s="30">
        <f t="shared" si="5"/>
        <v>0</v>
      </c>
      <c r="I22" s="30">
        <f t="shared" si="6"/>
        <v>0</v>
      </c>
      <c r="J22" s="26">
        <f t="shared" si="2"/>
        <v>0</v>
      </c>
      <c r="K22" s="30">
        <v>57.33068613333333</v>
      </c>
      <c r="L22" s="27"/>
      <c r="M22" s="24"/>
      <c r="N22" s="27"/>
      <c r="O22" s="27"/>
    </row>
    <row r="23" spans="2:15" s="23" customFormat="1" ht="9.75" customHeight="1" x14ac:dyDescent="0.25">
      <c r="B23" s="24">
        <f t="shared" si="7"/>
        <v>0</v>
      </c>
      <c r="C23" s="29">
        <f t="shared" si="3"/>
        <v>0</v>
      </c>
      <c r="D23" s="30">
        <f t="shared" si="0"/>
        <v>0</v>
      </c>
      <c r="E23" s="30">
        <f t="shared" si="1"/>
        <v>0</v>
      </c>
      <c r="F23" s="30">
        <f t="shared" si="4"/>
        <v>0</v>
      </c>
      <c r="G23" s="30">
        <v>41.575006200000004</v>
      </c>
      <c r="H23" s="30">
        <f t="shared" si="5"/>
        <v>0</v>
      </c>
      <c r="I23" s="30">
        <f t="shared" si="6"/>
        <v>0</v>
      </c>
      <c r="J23" s="26">
        <f t="shared" si="2"/>
        <v>0</v>
      </c>
      <c r="K23" s="30">
        <v>55.368896220000003</v>
      </c>
      <c r="L23" s="27"/>
      <c r="M23" s="24"/>
      <c r="N23" s="27"/>
      <c r="O23" s="27"/>
    </row>
    <row r="24" spans="2:15" s="23" customFormat="1" ht="9.75" customHeight="1" x14ac:dyDescent="0.25">
      <c r="B24" s="24">
        <f t="shared" si="7"/>
        <v>0</v>
      </c>
      <c r="C24" s="29">
        <f t="shared" si="3"/>
        <v>0</v>
      </c>
      <c r="D24" s="30">
        <f t="shared" si="0"/>
        <v>0</v>
      </c>
      <c r="E24" s="30">
        <f t="shared" si="1"/>
        <v>0</v>
      </c>
      <c r="F24" s="30">
        <f t="shared" si="4"/>
        <v>0</v>
      </c>
      <c r="G24" s="30">
        <v>40.091352000000001</v>
      </c>
      <c r="H24" s="30">
        <f t="shared" si="5"/>
        <v>0</v>
      </c>
      <c r="I24" s="30">
        <f t="shared" si="6"/>
        <v>0</v>
      </c>
      <c r="J24" s="26">
        <f t="shared" si="2"/>
        <v>0</v>
      </c>
      <c r="K24" s="30">
        <v>53.35189286666666</v>
      </c>
      <c r="L24" s="27"/>
      <c r="M24" s="24"/>
      <c r="N24" s="27"/>
      <c r="O24" s="27"/>
    </row>
    <row r="25" spans="2:15" s="23" customFormat="1" ht="9.75" customHeight="1" x14ac:dyDescent="0.25">
      <c r="B25" s="24">
        <f t="shared" si="7"/>
        <v>0</v>
      </c>
      <c r="C25" s="29">
        <f t="shared" si="3"/>
        <v>0</v>
      </c>
      <c r="D25" s="30">
        <f t="shared" si="0"/>
        <v>0</v>
      </c>
      <c r="E25" s="30">
        <f t="shared" si="1"/>
        <v>0</v>
      </c>
      <c r="F25" s="30">
        <f t="shared" si="4"/>
        <v>0</v>
      </c>
      <c r="G25" s="30">
        <v>38.525380400000003</v>
      </c>
      <c r="H25" s="30">
        <f t="shared" si="5"/>
        <v>0</v>
      </c>
      <c r="I25" s="30">
        <f t="shared" si="6"/>
        <v>0</v>
      </c>
      <c r="J25" s="26">
        <f t="shared" si="2"/>
        <v>0</v>
      </c>
      <c r="K25" s="30">
        <v>51.285499073333341</v>
      </c>
      <c r="L25" s="27"/>
      <c r="M25" s="24"/>
      <c r="N25" s="27"/>
      <c r="O25" s="27"/>
    </row>
    <row r="26" spans="2:15" s="23" customFormat="1" ht="9.75" customHeight="1" x14ac:dyDescent="0.25">
      <c r="B26" s="24">
        <f t="shared" si="7"/>
        <v>0</v>
      </c>
      <c r="C26" s="29">
        <f t="shared" si="3"/>
        <v>0</v>
      </c>
      <c r="D26" s="30">
        <f t="shared" si="0"/>
        <v>0</v>
      </c>
      <c r="E26" s="30">
        <f t="shared" si="1"/>
        <v>0</v>
      </c>
      <c r="F26" s="30">
        <f t="shared" si="4"/>
        <v>0</v>
      </c>
      <c r="G26" s="30">
        <v>36.88597080000001</v>
      </c>
      <c r="H26" s="30">
        <f t="shared" si="5"/>
        <v>0</v>
      </c>
      <c r="I26" s="30">
        <f t="shared" si="6"/>
        <v>0</v>
      </c>
      <c r="J26" s="26">
        <f t="shared" si="2"/>
        <v>0</v>
      </c>
      <c r="K26" s="30">
        <v>49.175042480000002</v>
      </c>
      <c r="L26" s="27"/>
      <c r="M26" s="24"/>
      <c r="N26" s="27"/>
      <c r="O26" s="27"/>
    </row>
    <row r="27" spans="2:15" s="23" customFormat="1" ht="9.75" customHeight="1" x14ac:dyDescent="0.25">
      <c r="B27" s="24">
        <f t="shared" si="7"/>
        <v>0</v>
      </c>
      <c r="C27" s="29">
        <f t="shared" si="3"/>
        <v>0</v>
      </c>
      <c r="D27" s="30">
        <f t="shared" si="0"/>
        <v>0</v>
      </c>
      <c r="E27" s="30">
        <f t="shared" si="1"/>
        <v>0</v>
      </c>
      <c r="F27" s="30">
        <f t="shared" si="4"/>
        <v>0</v>
      </c>
      <c r="G27" s="30">
        <v>35.181177000000005</v>
      </c>
      <c r="H27" s="30">
        <f t="shared" si="5"/>
        <v>0</v>
      </c>
      <c r="I27" s="30">
        <f t="shared" si="6"/>
        <v>0</v>
      </c>
      <c r="J27" s="26">
        <f t="shared" si="2"/>
        <v>0</v>
      </c>
      <c r="K27" s="30">
        <v>47.025355366666673</v>
      </c>
      <c r="L27" s="27"/>
      <c r="M27" s="24"/>
      <c r="N27" s="27"/>
      <c r="O27" s="27"/>
    </row>
    <row r="28" spans="2:15" s="23" customFormat="1" ht="9.75" customHeight="1" x14ac:dyDescent="0.25">
      <c r="B28" s="24">
        <f t="shared" si="7"/>
        <v>0</v>
      </c>
      <c r="C28" s="29">
        <f t="shared" si="3"/>
        <v>0</v>
      </c>
      <c r="D28" s="30">
        <f t="shared" si="0"/>
        <v>0</v>
      </c>
      <c r="E28" s="30">
        <f t="shared" si="1"/>
        <v>0</v>
      </c>
      <c r="F28" s="30">
        <f t="shared" si="4"/>
        <v>0</v>
      </c>
      <c r="G28" s="30">
        <v>33.418227200000004</v>
      </c>
      <c r="H28" s="30">
        <f t="shared" si="5"/>
        <v>0</v>
      </c>
      <c r="I28" s="30">
        <f t="shared" si="6"/>
        <v>0</v>
      </c>
      <c r="J28" s="26">
        <f t="shared" si="2"/>
        <v>0</v>
      </c>
      <c r="K28" s="30">
        <v>44.840774653333334</v>
      </c>
      <c r="L28" s="27"/>
      <c r="M28" s="24"/>
      <c r="N28" s="24"/>
      <c r="O28" s="27"/>
    </row>
    <row r="29" spans="2:15" s="23" customFormat="1" ht="9.75" customHeight="1" x14ac:dyDescent="0.25">
      <c r="B29" s="24">
        <f t="shared" si="7"/>
        <v>0</v>
      </c>
      <c r="C29" s="29">
        <f t="shared" si="3"/>
        <v>0</v>
      </c>
      <c r="D29" s="30">
        <f t="shared" si="0"/>
        <v>0</v>
      </c>
      <c r="E29" s="30">
        <f t="shared" si="1"/>
        <v>0</v>
      </c>
      <c r="F29" s="30">
        <f t="shared" si="4"/>
        <v>0</v>
      </c>
      <c r="G29" s="30">
        <v>31.603524</v>
      </c>
      <c r="H29" s="30">
        <f t="shared" si="5"/>
        <v>0</v>
      </c>
      <c r="I29" s="30">
        <f t="shared" si="6"/>
        <v>0</v>
      </c>
      <c r="J29" s="26">
        <f t="shared" si="2"/>
        <v>0</v>
      </c>
      <c r="K29" s="30">
        <v>42.625141900000003</v>
      </c>
      <c r="L29" s="27"/>
      <c r="M29" s="24"/>
      <c r="N29" s="24"/>
      <c r="O29" s="27"/>
    </row>
    <row r="30" spans="2:15" s="23" customFormat="1" ht="9.75" customHeight="1" x14ac:dyDescent="0.25">
      <c r="B30" s="24">
        <f t="shared" si="7"/>
        <v>0</v>
      </c>
      <c r="C30" s="29">
        <f t="shared" si="3"/>
        <v>0</v>
      </c>
      <c r="D30" s="30">
        <f t="shared" si="0"/>
        <v>0</v>
      </c>
      <c r="E30" s="30">
        <f t="shared" si="1"/>
        <v>0</v>
      </c>
      <c r="F30" s="30">
        <f t="shared" si="4"/>
        <v>0</v>
      </c>
      <c r="G30" s="30">
        <v>29.7426444</v>
      </c>
      <c r="H30" s="30">
        <f t="shared" si="5"/>
        <v>0</v>
      </c>
      <c r="I30" s="30">
        <f t="shared" si="6"/>
        <v>0</v>
      </c>
      <c r="J30" s="26">
        <f t="shared" si="2"/>
        <v>0</v>
      </c>
      <c r="K30" s="30">
        <v>40.381803306666669</v>
      </c>
      <c r="L30" s="27"/>
      <c r="M30" s="24"/>
      <c r="N30" s="24"/>
      <c r="O30" s="27"/>
    </row>
    <row r="31" spans="2:15" s="23" customFormat="1" ht="9.75" customHeight="1" x14ac:dyDescent="0.25">
      <c r="B31" s="24">
        <f t="shared" si="7"/>
        <v>0</v>
      </c>
      <c r="C31" s="29">
        <f t="shared" si="3"/>
        <v>0</v>
      </c>
      <c r="D31" s="30">
        <f t="shared" si="0"/>
        <v>0</v>
      </c>
      <c r="E31" s="30">
        <f t="shared" si="1"/>
        <v>0</v>
      </c>
      <c r="F31" s="30">
        <f t="shared" si="4"/>
        <v>0</v>
      </c>
      <c r="G31" s="30">
        <v>27.840339800000002</v>
      </c>
      <c r="H31" s="30">
        <f t="shared" si="5"/>
        <v>0</v>
      </c>
      <c r="I31" s="30">
        <f t="shared" si="6"/>
        <v>0</v>
      </c>
      <c r="J31" s="26">
        <f t="shared" si="2"/>
        <v>0</v>
      </c>
      <c r="K31" s="30">
        <v>38.113609713333332</v>
      </c>
      <c r="L31" s="27"/>
      <c r="M31" s="24"/>
      <c r="N31" s="24"/>
      <c r="O31" s="27"/>
    </row>
    <row r="32" spans="2:15" s="23" customFormat="1" ht="9.75" customHeight="1" x14ac:dyDescent="0.25">
      <c r="B32" s="24">
        <f t="shared" si="7"/>
        <v>0</v>
      </c>
      <c r="C32" s="29">
        <f t="shared" si="3"/>
        <v>0</v>
      </c>
      <c r="D32" s="30">
        <f t="shared" si="0"/>
        <v>0</v>
      </c>
      <c r="E32" s="30">
        <f t="shared" si="1"/>
        <v>0</v>
      </c>
      <c r="F32" s="30">
        <f t="shared" si="4"/>
        <v>0</v>
      </c>
      <c r="G32" s="30">
        <v>25.900536000000002</v>
      </c>
      <c r="H32" s="30">
        <f t="shared" si="5"/>
        <v>0</v>
      </c>
      <c r="I32" s="30">
        <f t="shared" si="6"/>
        <v>0</v>
      </c>
      <c r="J32" s="26">
        <f t="shared" si="2"/>
        <v>0</v>
      </c>
      <c r="K32" s="30">
        <v>35.822916599999999</v>
      </c>
      <c r="L32" s="27"/>
      <c r="M32" s="24"/>
      <c r="N32" s="24"/>
      <c r="O32" s="24"/>
    </row>
    <row r="33" spans="2:15" s="23" customFormat="1" ht="9.75" customHeight="1" x14ac:dyDescent="0.25">
      <c r="B33" s="24">
        <f t="shared" si="7"/>
        <v>0</v>
      </c>
      <c r="C33" s="29">
        <f t="shared" si="3"/>
        <v>0</v>
      </c>
      <c r="D33" s="30">
        <f t="shared" si="0"/>
        <v>0</v>
      </c>
      <c r="E33" s="30">
        <f t="shared" si="1"/>
        <v>0</v>
      </c>
      <c r="F33" s="30">
        <f t="shared" si="4"/>
        <v>0</v>
      </c>
      <c r="G33" s="30">
        <v>23.926333200000002</v>
      </c>
      <c r="H33" s="30">
        <f t="shared" si="5"/>
        <v>0</v>
      </c>
      <c r="I33" s="30">
        <f t="shared" si="6"/>
        <v>0</v>
      </c>
      <c r="J33" s="26">
        <f t="shared" si="2"/>
        <v>0</v>
      </c>
      <c r="K33" s="30">
        <v>33.511584086666666</v>
      </c>
      <c r="L33" s="27"/>
      <c r="M33" s="24"/>
      <c r="N33" s="24"/>
      <c r="O33" s="24"/>
    </row>
    <row r="34" spans="2:15" s="23" customFormat="1" ht="9.75" customHeight="1" x14ac:dyDescent="0.25">
      <c r="B34" s="24">
        <f t="shared" si="7"/>
        <v>0</v>
      </c>
      <c r="C34" s="29">
        <f t="shared" si="3"/>
        <v>0</v>
      </c>
      <c r="D34" s="30">
        <f t="shared" si="0"/>
        <v>0</v>
      </c>
      <c r="E34" s="30">
        <f t="shared" si="1"/>
        <v>0</v>
      </c>
      <c r="F34" s="30">
        <f t="shared" si="4"/>
        <v>0</v>
      </c>
      <c r="G34" s="30">
        <v>21.920006000000001</v>
      </c>
      <c r="H34" s="30">
        <f t="shared" si="5"/>
        <v>0</v>
      </c>
      <c r="I34" s="30">
        <f t="shared" si="6"/>
        <v>0</v>
      </c>
      <c r="J34" s="26">
        <f t="shared" si="2"/>
        <v>0</v>
      </c>
      <c r="K34" s="30">
        <v>31.180976933333334</v>
      </c>
      <c r="L34" s="27"/>
      <c r="M34" s="24"/>
      <c r="N34" s="24"/>
      <c r="O34" s="24"/>
    </row>
    <row r="35" spans="2:15" s="23" customFormat="1" ht="9.75" customHeight="1" x14ac:dyDescent="0.25">
      <c r="B35" s="24">
        <f t="shared" si="7"/>
        <v>0</v>
      </c>
      <c r="C35" s="29">
        <f t="shared" si="3"/>
        <v>0</v>
      </c>
      <c r="D35" s="30">
        <f t="shared" si="0"/>
        <v>0</v>
      </c>
      <c r="E35" s="30">
        <f t="shared" si="1"/>
        <v>0</v>
      </c>
      <c r="F35" s="30">
        <f t="shared" si="4"/>
        <v>0</v>
      </c>
      <c r="G35" s="30">
        <v>19.883003400000003</v>
      </c>
      <c r="H35" s="30">
        <f t="shared" si="5"/>
        <v>0</v>
      </c>
      <c r="I35" s="30">
        <f t="shared" si="6"/>
        <v>0</v>
      </c>
      <c r="J35" s="26">
        <f t="shared" si="2"/>
        <v>0</v>
      </c>
      <c r="K35" s="30">
        <v>28.831964540000001</v>
      </c>
      <c r="L35" s="27"/>
      <c r="M35" s="24"/>
      <c r="N35" s="24"/>
      <c r="O35" s="24"/>
    </row>
    <row r="36" spans="2:15" s="23" customFormat="1" ht="9.75" customHeight="1" x14ac:dyDescent="0.25">
      <c r="B36" s="24">
        <f t="shared" si="7"/>
        <v>0</v>
      </c>
      <c r="C36" s="29">
        <f t="shared" si="3"/>
        <v>0</v>
      </c>
      <c r="D36" s="30">
        <f t="shared" si="0"/>
        <v>0</v>
      </c>
      <c r="E36" s="30">
        <f t="shared" si="1"/>
        <v>0</v>
      </c>
      <c r="F36" s="30">
        <f t="shared" si="4"/>
        <v>0</v>
      </c>
      <c r="G36" s="30">
        <v>17.815948800000001</v>
      </c>
      <c r="H36" s="30">
        <f t="shared" si="5"/>
        <v>0</v>
      </c>
      <c r="I36" s="30">
        <f t="shared" si="6"/>
        <v>0</v>
      </c>
      <c r="J36" s="26">
        <f t="shared" si="2"/>
        <v>0</v>
      </c>
      <c r="K36" s="30">
        <v>26.464920946666666</v>
      </c>
      <c r="L36" s="27"/>
      <c r="M36" s="24"/>
      <c r="N36" s="24"/>
      <c r="O36" s="24"/>
    </row>
    <row r="37" spans="2:15" s="23" customFormat="1" ht="9.75" customHeight="1" x14ac:dyDescent="0.25">
      <c r="B37" s="24">
        <f t="shared" si="7"/>
        <v>0</v>
      </c>
      <c r="C37" s="29">
        <f t="shared" si="3"/>
        <v>0</v>
      </c>
      <c r="D37" s="30">
        <f t="shared" si="0"/>
        <v>0</v>
      </c>
      <c r="E37" s="30">
        <f t="shared" si="1"/>
        <v>0</v>
      </c>
      <c r="F37" s="30">
        <f t="shared" si="4"/>
        <v>0</v>
      </c>
      <c r="G37" s="30">
        <v>15.718640000000001</v>
      </c>
      <c r="H37" s="30">
        <f t="shared" si="5"/>
        <v>0</v>
      </c>
      <c r="I37" s="30">
        <f t="shared" si="6"/>
        <v>0</v>
      </c>
      <c r="J37" s="26">
        <f t="shared" si="2"/>
        <v>0</v>
      </c>
      <c r="K37" s="30">
        <v>24.07972483333333</v>
      </c>
      <c r="L37" s="27"/>
      <c r="M37" s="24"/>
      <c r="N37" s="24"/>
      <c r="O37" s="24"/>
    </row>
    <row r="38" spans="2:15" s="23" customFormat="1" ht="9.75" customHeight="1" x14ac:dyDescent="0.25">
      <c r="B38" s="24">
        <f t="shared" si="7"/>
        <v>0</v>
      </c>
      <c r="C38" s="29">
        <f t="shared" si="3"/>
        <v>0</v>
      </c>
      <c r="D38" s="30">
        <f t="shared" si="0"/>
        <v>0</v>
      </c>
      <c r="E38" s="30">
        <f t="shared" si="1"/>
        <v>0</v>
      </c>
      <c r="F38" s="30">
        <f t="shared" si="4"/>
        <v>0</v>
      </c>
      <c r="G38" s="30">
        <v>13.590049200000001</v>
      </c>
      <c r="H38" s="30">
        <f t="shared" si="5"/>
        <v>0</v>
      </c>
      <c r="I38" s="30">
        <f t="shared" si="6"/>
        <v>0</v>
      </c>
      <c r="J38" s="26">
        <f t="shared" si="2"/>
        <v>0</v>
      </c>
      <c r="K38" s="30">
        <v>21.67575952</v>
      </c>
      <c r="L38" s="27"/>
      <c r="M38" s="24"/>
      <c r="N38" s="24"/>
      <c r="O38" s="24"/>
    </row>
    <row r="39" spans="2:15" s="23" customFormat="1" ht="9.75" customHeight="1" x14ac:dyDescent="0.25">
      <c r="B39" s="24">
        <f t="shared" si="7"/>
        <v>0</v>
      </c>
      <c r="C39" s="29">
        <f t="shared" si="3"/>
        <v>0</v>
      </c>
      <c r="D39" s="30">
        <f t="shared" si="0"/>
        <v>0</v>
      </c>
      <c r="E39" s="30">
        <f t="shared" si="1"/>
        <v>0</v>
      </c>
      <c r="F39" s="30">
        <f t="shared" si="4"/>
        <v>0</v>
      </c>
      <c r="G39" s="30">
        <v>11.428323000000001</v>
      </c>
      <c r="H39" s="30">
        <f t="shared" si="5"/>
        <v>0</v>
      </c>
      <c r="I39" s="30">
        <f t="shared" si="6"/>
        <v>0</v>
      </c>
      <c r="J39" s="26">
        <f t="shared" si="2"/>
        <v>0</v>
      </c>
      <c r="K39" s="30">
        <v>19.251912966666666</v>
      </c>
      <c r="L39" s="27"/>
      <c r="M39" s="24"/>
      <c r="N39" s="24"/>
      <c r="O39" s="24"/>
    </row>
    <row r="40" spans="2:15" s="23" customFormat="1" ht="9.75" customHeight="1" x14ac:dyDescent="0.25">
      <c r="B40" s="24">
        <f t="shared" si="7"/>
        <v>0</v>
      </c>
      <c r="C40" s="29">
        <f t="shared" si="3"/>
        <v>0</v>
      </c>
      <c r="D40" s="30">
        <f t="shared" si="0"/>
        <v>0</v>
      </c>
      <c r="E40" s="30">
        <f t="shared" si="1"/>
        <v>0</v>
      </c>
      <c r="F40" s="30">
        <f t="shared" si="4"/>
        <v>0</v>
      </c>
      <c r="G40" s="30">
        <v>9.2307824000000007</v>
      </c>
      <c r="H40" s="30">
        <f t="shared" si="5"/>
        <v>0</v>
      </c>
      <c r="I40" s="30">
        <f t="shared" si="6"/>
        <v>0</v>
      </c>
      <c r="J40" s="26">
        <f t="shared" si="2"/>
        <v>0</v>
      </c>
      <c r="K40" s="30">
        <v>16.806577773333338</v>
      </c>
      <c r="L40" s="27"/>
      <c r="M40" s="24"/>
      <c r="N40" s="24"/>
      <c r="O40" s="24"/>
    </row>
    <row r="41" spans="2:15" s="23" customFormat="1" ht="9.75" customHeight="1" x14ac:dyDescent="0.25">
      <c r="B41" s="24">
        <f t="shared" si="7"/>
        <v>0</v>
      </c>
      <c r="C41" s="29">
        <f t="shared" si="3"/>
        <v>0</v>
      </c>
      <c r="D41" s="30">
        <f t="shared" si="0"/>
        <v>0</v>
      </c>
      <c r="E41" s="30">
        <f t="shared" si="1"/>
        <v>0</v>
      </c>
      <c r="F41" s="30">
        <f t="shared" si="4"/>
        <v>0</v>
      </c>
      <c r="G41" s="30">
        <v>6.9939228000000009</v>
      </c>
      <c r="H41" s="30">
        <f t="shared" si="5"/>
        <v>0</v>
      </c>
      <c r="I41" s="30">
        <f t="shared" si="6"/>
        <v>0</v>
      </c>
      <c r="J41" s="26">
        <f t="shared" si="2"/>
        <v>0</v>
      </c>
      <c r="K41" s="30">
        <v>14.33765118</v>
      </c>
      <c r="L41" s="27"/>
      <c r="M41" s="24"/>
      <c r="N41" s="24"/>
      <c r="O41" s="24"/>
    </row>
    <row r="42" spans="2:15" s="23" customFormat="1" ht="9.75" customHeight="1" x14ac:dyDescent="0.25">
      <c r="B42" s="24">
        <f t="shared" si="7"/>
        <v>0</v>
      </c>
      <c r="C42" s="29">
        <f t="shared" si="3"/>
        <v>0</v>
      </c>
      <c r="D42" s="30">
        <f t="shared" si="0"/>
        <v>0</v>
      </c>
      <c r="E42" s="30">
        <f t="shared" si="1"/>
        <v>0</v>
      </c>
      <c r="F42" s="30">
        <f t="shared" si="4"/>
        <v>0</v>
      </c>
      <c r="G42" s="30">
        <v>4.7134140000000002</v>
      </c>
      <c r="H42" s="30">
        <f t="shared" si="5"/>
        <v>0</v>
      </c>
      <c r="I42" s="30">
        <f t="shared" si="6"/>
        <v>0</v>
      </c>
      <c r="J42" s="26">
        <f t="shared" si="2"/>
        <v>0</v>
      </c>
      <c r="K42" s="30">
        <v>11.842535066666667</v>
      </c>
      <c r="L42" s="27"/>
      <c r="M42" s="24"/>
      <c r="N42" s="24"/>
      <c r="O42" s="24"/>
    </row>
    <row r="43" spans="2:15" s="23" customFormat="1" ht="9.75" customHeight="1" x14ac:dyDescent="0.25">
      <c r="B43" s="24">
        <f t="shared" si="7"/>
        <v>0</v>
      </c>
      <c r="C43" s="29">
        <f t="shared" si="3"/>
        <v>0</v>
      </c>
      <c r="D43" s="30">
        <f t="shared" si="0"/>
        <v>0</v>
      </c>
      <c r="E43" s="30">
        <f t="shared" si="1"/>
        <v>0</v>
      </c>
      <c r="F43" s="30">
        <f t="shared" si="4"/>
        <v>0</v>
      </c>
      <c r="G43" s="30">
        <v>2.3841002000000002</v>
      </c>
      <c r="H43" s="30">
        <f t="shared" si="5"/>
        <v>0</v>
      </c>
      <c r="I43" s="30">
        <f t="shared" si="6"/>
        <v>0</v>
      </c>
      <c r="J43" s="26">
        <f t="shared" si="2"/>
        <v>0</v>
      </c>
      <c r="K43" s="30">
        <v>9.3181359533333339</v>
      </c>
      <c r="L43" s="27"/>
      <c r="M43" s="24"/>
      <c r="N43" s="24"/>
      <c r="O43" s="24"/>
    </row>
    <row r="44" spans="2:15" s="23" customFormat="1" ht="9.75" customHeight="1" x14ac:dyDescent="0.25">
      <c r="B44" s="24">
        <f t="shared" si="7"/>
        <v>0</v>
      </c>
      <c r="C44" s="29">
        <f t="shared" si="3"/>
        <v>0</v>
      </c>
      <c r="D44" s="30">
        <f t="shared" si="0"/>
        <v>0</v>
      </c>
      <c r="E44" s="30">
        <f t="shared" si="1"/>
        <v>0</v>
      </c>
      <c r="F44" s="30">
        <f t="shared" si="4"/>
        <v>0</v>
      </c>
      <c r="G44" s="30">
        <v>0</v>
      </c>
      <c r="H44" s="30">
        <f t="shared" si="5"/>
        <v>0</v>
      </c>
      <c r="I44" s="30">
        <f t="shared" si="6"/>
        <v>0</v>
      </c>
      <c r="J44" s="26">
        <f t="shared" si="2"/>
        <v>0</v>
      </c>
      <c r="K44" s="30">
        <v>6.7608649999999999</v>
      </c>
      <c r="L44" s="27"/>
      <c r="M44" s="24"/>
      <c r="N44" s="24"/>
      <c r="O44" s="24"/>
    </row>
    <row r="45" spans="2:15" s="23" customFormat="1" ht="9.75" customHeight="1" x14ac:dyDescent="0.25">
      <c r="B45" s="24">
        <f t="shared" si="7"/>
        <v>0</v>
      </c>
      <c r="C45" s="29">
        <f t="shared" si="3"/>
        <v>0</v>
      </c>
      <c r="D45" s="30">
        <f t="shared" si="0"/>
        <v>0</v>
      </c>
      <c r="E45" s="30">
        <f t="shared" si="1"/>
        <v>0</v>
      </c>
      <c r="F45" s="30">
        <f t="shared" si="4"/>
        <v>0</v>
      </c>
      <c r="G45" s="30">
        <v>0</v>
      </c>
      <c r="H45" s="30">
        <f t="shared" si="5"/>
        <v>0</v>
      </c>
      <c r="I45" s="30">
        <f t="shared" si="6"/>
        <v>0</v>
      </c>
      <c r="J45" s="26">
        <f t="shared" si="2"/>
        <v>0</v>
      </c>
      <c r="K45" s="30">
        <v>5.6340541666666679</v>
      </c>
      <c r="L45" s="27"/>
      <c r="M45" s="24"/>
      <c r="N45" s="24"/>
      <c r="O45" s="24"/>
    </row>
    <row r="46" spans="2:15" s="23" customFormat="1" ht="9.75" customHeight="1" x14ac:dyDescent="0.25">
      <c r="B46" s="24">
        <f t="shared" si="7"/>
        <v>0</v>
      </c>
      <c r="C46" s="29">
        <f t="shared" si="3"/>
        <v>0</v>
      </c>
      <c r="D46" s="30">
        <f t="shared" si="0"/>
        <v>0</v>
      </c>
      <c r="E46" s="30">
        <f t="shared" si="1"/>
        <v>0</v>
      </c>
      <c r="F46" s="30">
        <f t="shared" si="4"/>
        <v>0</v>
      </c>
      <c r="G46" s="30">
        <v>0</v>
      </c>
      <c r="H46" s="30">
        <f t="shared" si="5"/>
        <v>0</v>
      </c>
      <c r="I46" s="30">
        <f t="shared" si="6"/>
        <v>0</v>
      </c>
      <c r="J46" s="26">
        <f t="shared" si="2"/>
        <v>0</v>
      </c>
      <c r="K46" s="30">
        <v>4.5072433333333333</v>
      </c>
      <c r="L46" s="27"/>
      <c r="M46" s="24"/>
      <c r="N46" s="24"/>
      <c r="O46" s="24"/>
    </row>
    <row r="47" spans="2:15" s="23" customFormat="1" ht="9.75" customHeight="1" x14ac:dyDescent="0.25">
      <c r="B47" s="24">
        <f t="shared" si="7"/>
        <v>0</v>
      </c>
      <c r="C47" s="29">
        <f t="shared" si="3"/>
        <v>0</v>
      </c>
      <c r="D47" s="30">
        <f t="shared" si="0"/>
        <v>0</v>
      </c>
      <c r="E47" s="30">
        <f t="shared" si="1"/>
        <v>0</v>
      </c>
      <c r="F47" s="30">
        <f>IF(E47-E48&lt;=0,0,IF(E47-E48&gt;=0,E47-E48,0))</f>
        <v>0</v>
      </c>
      <c r="G47" s="30">
        <v>0</v>
      </c>
      <c r="H47" s="30">
        <f t="shared" si="5"/>
        <v>0</v>
      </c>
      <c r="I47" s="30">
        <f>IF(H47+I48&gt;=0,H47+I48,0)</f>
        <v>0</v>
      </c>
      <c r="J47" s="26">
        <f t="shared" si="2"/>
        <v>0</v>
      </c>
      <c r="K47" s="30">
        <v>3.3804325</v>
      </c>
      <c r="L47" s="27"/>
      <c r="M47" s="24"/>
      <c r="N47" s="24"/>
      <c r="O47" s="24"/>
    </row>
    <row r="48" spans="2:15" s="23" customFormat="1" ht="9.75" customHeight="1" x14ac:dyDescent="0.25">
      <c r="B48" s="24">
        <f t="shared" si="7"/>
        <v>0</v>
      </c>
      <c r="C48" s="29">
        <f t="shared" si="3"/>
        <v>0</v>
      </c>
      <c r="D48" s="30">
        <f t="shared" si="0"/>
        <v>0</v>
      </c>
      <c r="E48" s="30">
        <f t="shared" si="1"/>
        <v>0</v>
      </c>
      <c r="F48" s="30">
        <f t="shared" si="4"/>
        <v>0</v>
      </c>
      <c r="G48" s="30">
        <v>0</v>
      </c>
      <c r="H48" s="30">
        <f t="shared" si="5"/>
        <v>0</v>
      </c>
      <c r="I48" s="30">
        <f t="shared" si="6"/>
        <v>0</v>
      </c>
      <c r="J48" s="26">
        <f t="shared" si="2"/>
        <v>0</v>
      </c>
      <c r="K48" s="30">
        <v>2.2536216666666666</v>
      </c>
      <c r="L48" s="27"/>
      <c r="M48" s="24"/>
      <c r="N48" s="24"/>
      <c r="O48" s="24"/>
    </row>
    <row r="49" spans="2:15" s="23" customFormat="1" ht="9.75" customHeight="1" x14ac:dyDescent="0.25">
      <c r="B49" s="24">
        <f t="shared" si="7"/>
        <v>0</v>
      </c>
      <c r="C49" s="29">
        <f t="shared" si="3"/>
        <v>0</v>
      </c>
      <c r="D49" s="30">
        <f t="shared" si="0"/>
        <v>0</v>
      </c>
      <c r="E49" s="30">
        <f t="shared" si="1"/>
        <v>0</v>
      </c>
      <c r="F49" s="30">
        <f t="shared" si="4"/>
        <v>0</v>
      </c>
      <c r="G49" s="30">
        <v>0</v>
      </c>
      <c r="H49" s="30">
        <f t="shared" si="5"/>
        <v>0</v>
      </c>
      <c r="I49" s="30">
        <f t="shared" si="6"/>
        <v>0</v>
      </c>
      <c r="J49" s="26">
        <f t="shared" si="2"/>
        <v>0</v>
      </c>
      <c r="K49" s="30">
        <v>1.1268108333333333</v>
      </c>
      <c r="L49" s="27"/>
      <c r="M49" s="24"/>
      <c r="N49" s="24"/>
      <c r="O49" s="24"/>
    </row>
    <row r="50" spans="2:15" s="23" customFormat="1" ht="9.75" customHeight="1" x14ac:dyDescent="0.25">
      <c r="B50" s="24">
        <f t="shared" si="7"/>
        <v>0</v>
      </c>
      <c r="C50" s="29">
        <f t="shared" si="3"/>
        <v>0</v>
      </c>
      <c r="D50" s="30">
        <f t="shared" si="0"/>
        <v>0</v>
      </c>
      <c r="E50" s="30">
        <f t="shared" si="1"/>
        <v>0</v>
      </c>
      <c r="F50" s="30">
        <f t="shared" si="4"/>
        <v>0</v>
      </c>
      <c r="G50" s="30">
        <f t="shared" si="8"/>
        <v>0</v>
      </c>
      <c r="H50" s="30">
        <f t="shared" si="5"/>
        <v>0</v>
      </c>
      <c r="I50" s="30">
        <f t="shared" si="6"/>
        <v>0</v>
      </c>
      <c r="J50" s="26">
        <f t="shared" si="2"/>
        <v>0</v>
      </c>
      <c r="K50" s="30">
        <f t="shared" ref="K50:K113" si="9">K51+H50+J50</f>
        <v>0</v>
      </c>
      <c r="L50" s="27"/>
      <c r="M50" s="24"/>
      <c r="N50" s="24"/>
      <c r="O50" s="24"/>
    </row>
    <row r="51" spans="2:15" s="23" customFormat="1" ht="9.75" customHeight="1" x14ac:dyDescent="0.25">
      <c r="B51" s="24">
        <f t="shared" si="7"/>
        <v>0</v>
      </c>
      <c r="C51" s="29">
        <f t="shared" si="3"/>
        <v>0</v>
      </c>
      <c r="D51" s="30">
        <f t="shared" si="0"/>
        <v>0</v>
      </c>
      <c r="E51" s="30">
        <f t="shared" si="1"/>
        <v>0</v>
      </c>
      <c r="F51" s="30">
        <f t="shared" si="4"/>
        <v>0</v>
      </c>
      <c r="G51" s="30">
        <f t="shared" si="8"/>
        <v>0</v>
      </c>
      <c r="H51" s="30">
        <f t="shared" si="5"/>
        <v>0</v>
      </c>
      <c r="I51" s="30">
        <f t="shared" si="6"/>
        <v>0</v>
      </c>
      <c r="J51" s="26">
        <f t="shared" si="2"/>
        <v>0</v>
      </c>
      <c r="K51" s="30">
        <f t="shared" si="9"/>
        <v>0</v>
      </c>
      <c r="L51" s="27"/>
      <c r="M51" s="24"/>
      <c r="N51" s="24"/>
      <c r="O51" s="24"/>
    </row>
    <row r="52" spans="2:15" s="23" customFormat="1" ht="9.75" customHeight="1" x14ac:dyDescent="0.25">
      <c r="B52" s="24">
        <f t="shared" si="7"/>
        <v>0</v>
      </c>
      <c r="C52" s="29">
        <f t="shared" si="3"/>
        <v>0</v>
      </c>
      <c r="D52" s="30">
        <f t="shared" si="0"/>
        <v>0</v>
      </c>
      <c r="E52" s="30">
        <f t="shared" si="1"/>
        <v>0</v>
      </c>
      <c r="F52" s="30">
        <f t="shared" si="4"/>
        <v>0</v>
      </c>
      <c r="G52" s="30">
        <f t="shared" si="8"/>
        <v>0</v>
      </c>
      <c r="H52" s="30">
        <f t="shared" si="5"/>
        <v>0</v>
      </c>
      <c r="I52" s="30">
        <f t="shared" si="6"/>
        <v>0</v>
      </c>
      <c r="J52" s="26">
        <f t="shared" si="2"/>
        <v>0</v>
      </c>
      <c r="K52" s="30">
        <f t="shared" si="9"/>
        <v>0</v>
      </c>
      <c r="L52" s="27"/>
      <c r="M52" s="24"/>
      <c r="N52" s="24"/>
      <c r="O52" s="24"/>
    </row>
    <row r="53" spans="2:15" s="23" customFormat="1" ht="9.75" customHeight="1" x14ac:dyDescent="0.25">
      <c r="B53" s="24">
        <f t="shared" si="7"/>
        <v>0</v>
      </c>
      <c r="C53" s="29">
        <f t="shared" si="3"/>
        <v>0</v>
      </c>
      <c r="D53" s="30">
        <f t="shared" si="0"/>
        <v>0</v>
      </c>
      <c r="E53" s="30">
        <f t="shared" si="1"/>
        <v>0</v>
      </c>
      <c r="F53" s="30">
        <f t="shared" si="4"/>
        <v>0</v>
      </c>
      <c r="G53" s="30">
        <f t="shared" si="8"/>
        <v>0</v>
      </c>
      <c r="H53" s="30">
        <f t="shared" si="5"/>
        <v>0</v>
      </c>
      <c r="I53" s="30">
        <f t="shared" si="6"/>
        <v>0</v>
      </c>
      <c r="J53" s="26">
        <f t="shared" si="2"/>
        <v>0</v>
      </c>
      <c r="K53" s="30">
        <f t="shared" si="9"/>
        <v>0</v>
      </c>
      <c r="L53" s="27"/>
      <c r="M53" s="24"/>
      <c r="N53" s="24"/>
      <c r="O53" s="24"/>
    </row>
    <row r="54" spans="2:15" s="23" customFormat="1" ht="9.75" customHeight="1" x14ac:dyDescent="0.25">
      <c r="B54" s="24">
        <f t="shared" si="7"/>
        <v>0</v>
      </c>
      <c r="C54" s="29">
        <f t="shared" si="3"/>
        <v>0</v>
      </c>
      <c r="D54" s="30">
        <f t="shared" si="0"/>
        <v>0</v>
      </c>
      <c r="E54" s="30">
        <f t="shared" si="1"/>
        <v>0</v>
      </c>
      <c r="F54" s="30">
        <f t="shared" si="4"/>
        <v>0</v>
      </c>
      <c r="G54" s="30">
        <f t="shared" si="8"/>
        <v>0</v>
      </c>
      <c r="H54" s="30">
        <f t="shared" si="5"/>
        <v>0</v>
      </c>
      <c r="I54" s="30">
        <f t="shared" si="6"/>
        <v>0</v>
      </c>
      <c r="J54" s="26">
        <f t="shared" si="2"/>
        <v>0</v>
      </c>
      <c r="K54" s="30">
        <f t="shared" si="9"/>
        <v>0</v>
      </c>
      <c r="L54" s="27"/>
      <c r="M54" s="24"/>
      <c r="N54" s="24"/>
      <c r="O54" s="24"/>
    </row>
    <row r="55" spans="2:15" s="23" customFormat="1" ht="9.75" customHeight="1" x14ac:dyDescent="0.25">
      <c r="B55" s="24">
        <f t="shared" si="7"/>
        <v>0</v>
      </c>
      <c r="C55" s="29">
        <f t="shared" si="3"/>
        <v>0</v>
      </c>
      <c r="D55" s="30">
        <f t="shared" si="0"/>
        <v>0</v>
      </c>
      <c r="E55" s="30">
        <f t="shared" si="1"/>
        <v>0</v>
      </c>
      <c r="F55" s="30">
        <f t="shared" si="4"/>
        <v>0</v>
      </c>
      <c r="G55" s="30">
        <f t="shared" si="8"/>
        <v>0</v>
      </c>
      <c r="H55" s="30">
        <f t="shared" si="5"/>
        <v>0</v>
      </c>
      <c r="I55" s="30">
        <f t="shared" si="6"/>
        <v>0</v>
      </c>
      <c r="J55" s="26">
        <f t="shared" si="2"/>
        <v>0</v>
      </c>
      <c r="K55" s="30">
        <f t="shared" si="9"/>
        <v>0</v>
      </c>
      <c r="L55" s="27"/>
      <c r="M55" s="24"/>
      <c r="N55" s="24"/>
      <c r="O55" s="24"/>
    </row>
    <row r="56" spans="2:15" s="23" customFormat="1" ht="9.75" customHeight="1" x14ac:dyDescent="0.25">
      <c r="B56" s="24">
        <f t="shared" si="7"/>
        <v>0</v>
      </c>
      <c r="C56" s="29">
        <f t="shared" si="3"/>
        <v>0</v>
      </c>
      <c r="D56" s="30">
        <f t="shared" si="0"/>
        <v>0</v>
      </c>
      <c r="E56" s="30">
        <f t="shared" si="1"/>
        <v>0</v>
      </c>
      <c r="F56" s="30">
        <f t="shared" si="4"/>
        <v>0</v>
      </c>
      <c r="G56" s="30">
        <f t="shared" si="8"/>
        <v>0</v>
      </c>
      <c r="H56" s="30">
        <f t="shared" si="5"/>
        <v>0</v>
      </c>
      <c r="I56" s="30">
        <f t="shared" si="6"/>
        <v>0</v>
      </c>
      <c r="J56" s="26">
        <f t="shared" si="2"/>
        <v>0</v>
      </c>
      <c r="K56" s="30">
        <f t="shared" si="9"/>
        <v>0</v>
      </c>
      <c r="L56" s="27"/>
      <c r="M56" s="24"/>
      <c r="N56" s="24"/>
      <c r="O56" s="24"/>
    </row>
    <row r="57" spans="2:15" s="23" customFormat="1" ht="9.75" customHeight="1" x14ac:dyDescent="0.25">
      <c r="B57" s="24">
        <f t="shared" si="7"/>
        <v>0</v>
      </c>
      <c r="C57" s="29">
        <f t="shared" si="3"/>
        <v>0</v>
      </c>
      <c r="D57" s="30">
        <f t="shared" si="0"/>
        <v>0</v>
      </c>
      <c r="E57" s="30">
        <f t="shared" si="1"/>
        <v>0</v>
      </c>
      <c r="F57" s="30">
        <f t="shared" si="4"/>
        <v>0</v>
      </c>
      <c r="G57" s="30">
        <f t="shared" si="8"/>
        <v>0</v>
      </c>
      <c r="H57" s="30">
        <f t="shared" si="5"/>
        <v>0</v>
      </c>
      <c r="I57" s="30">
        <f t="shared" si="6"/>
        <v>0</v>
      </c>
      <c r="J57" s="26">
        <f t="shared" si="2"/>
        <v>0</v>
      </c>
      <c r="K57" s="30">
        <f t="shared" si="9"/>
        <v>0</v>
      </c>
      <c r="L57" s="27"/>
      <c r="M57" s="24"/>
      <c r="N57" s="24"/>
      <c r="O57" s="24"/>
    </row>
    <row r="58" spans="2:15" s="23" customFormat="1" ht="9.75" customHeight="1" x14ac:dyDescent="0.25">
      <c r="B58" s="24">
        <f t="shared" si="7"/>
        <v>0</v>
      </c>
      <c r="C58" s="29">
        <f t="shared" si="3"/>
        <v>0</v>
      </c>
      <c r="D58" s="30">
        <f t="shared" si="0"/>
        <v>0</v>
      </c>
      <c r="E58" s="30">
        <f t="shared" si="1"/>
        <v>0</v>
      </c>
      <c r="F58" s="30">
        <f t="shared" si="4"/>
        <v>0</v>
      </c>
      <c r="G58" s="30">
        <f t="shared" si="8"/>
        <v>0</v>
      </c>
      <c r="H58" s="30">
        <f t="shared" si="5"/>
        <v>0</v>
      </c>
      <c r="I58" s="30">
        <f t="shared" si="6"/>
        <v>0</v>
      </c>
      <c r="J58" s="26">
        <f t="shared" si="2"/>
        <v>0</v>
      </c>
      <c r="K58" s="30">
        <f t="shared" si="9"/>
        <v>0</v>
      </c>
      <c r="L58" s="27"/>
      <c r="M58" s="24"/>
      <c r="N58" s="24"/>
      <c r="O58" s="24"/>
    </row>
    <row r="59" spans="2:15" s="23" customFormat="1" ht="9.75" customHeight="1" x14ac:dyDescent="0.25">
      <c r="B59" s="24">
        <f t="shared" si="7"/>
        <v>0</v>
      </c>
      <c r="C59" s="29">
        <f t="shared" si="3"/>
        <v>0</v>
      </c>
      <c r="D59" s="30">
        <f t="shared" si="0"/>
        <v>0</v>
      </c>
      <c r="E59" s="30">
        <f t="shared" si="1"/>
        <v>0</v>
      </c>
      <c r="F59" s="30">
        <f t="shared" si="4"/>
        <v>0</v>
      </c>
      <c r="G59" s="30">
        <f t="shared" si="8"/>
        <v>0</v>
      </c>
      <c r="H59" s="30">
        <f t="shared" si="5"/>
        <v>0</v>
      </c>
      <c r="I59" s="30">
        <f t="shared" si="6"/>
        <v>0</v>
      </c>
      <c r="J59" s="26">
        <f t="shared" si="2"/>
        <v>0</v>
      </c>
      <c r="K59" s="30">
        <f t="shared" si="9"/>
        <v>0</v>
      </c>
      <c r="L59" s="27"/>
      <c r="M59" s="24"/>
      <c r="N59" s="24"/>
      <c r="O59" s="24"/>
    </row>
    <row r="60" spans="2:15" s="23" customFormat="1" ht="9.75" customHeight="1" x14ac:dyDescent="0.25">
      <c r="B60" s="24">
        <f t="shared" si="7"/>
        <v>0</v>
      </c>
      <c r="C60" s="29">
        <f t="shared" si="3"/>
        <v>0</v>
      </c>
      <c r="D60" s="30">
        <f t="shared" si="0"/>
        <v>0</v>
      </c>
      <c r="E60" s="30">
        <f t="shared" si="1"/>
        <v>0</v>
      </c>
      <c r="F60" s="30">
        <f t="shared" si="4"/>
        <v>0</v>
      </c>
      <c r="G60" s="30">
        <f t="shared" si="8"/>
        <v>0</v>
      </c>
      <c r="H60" s="30">
        <f t="shared" si="5"/>
        <v>0</v>
      </c>
      <c r="I60" s="30">
        <f t="shared" si="6"/>
        <v>0</v>
      </c>
      <c r="J60" s="26">
        <f t="shared" si="2"/>
        <v>0</v>
      </c>
      <c r="K60" s="30">
        <f t="shared" si="9"/>
        <v>0</v>
      </c>
      <c r="L60" s="27"/>
      <c r="M60" s="24"/>
      <c r="N60" s="24"/>
      <c r="O60" s="24"/>
    </row>
    <row r="61" spans="2:15" s="23" customFormat="1" ht="9.75" customHeight="1" x14ac:dyDescent="0.25">
      <c r="B61" s="24">
        <f t="shared" si="7"/>
        <v>0</v>
      </c>
      <c r="C61" s="29">
        <f t="shared" si="3"/>
        <v>0</v>
      </c>
      <c r="D61" s="30">
        <f>IF(C61=0,0,IF(C61&lt;=$H$3,33.4*(C61-C62)/12*0.4,IF(C61&lt;=($C$8-$H$4),0,IF(C61&gt;0,33.4*(C61-C62)/12*0.4,0))))</f>
        <v>0</v>
      </c>
      <c r="E61" s="30">
        <f t="shared" si="1"/>
        <v>0</v>
      </c>
      <c r="F61" s="30">
        <f>IF(E61-E62&lt;=0,0,IF(E61-E62&gt;=0,E61-E62,0))</f>
        <v>0</v>
      </c>
      <c r="G61" s="30">
        <f>IF(G62+F61&gt;=0,G62+F61,0)</f>
        <v>0</v>
      </c>
      <c r="H61" s="30">
        <f t="shared" si="5"/>
        <v>0</v>
      </c>
      <c r="I61" s="30">
        <f>IF(H61+I62&gt;=0,H61+I62,0)</f>
        <v>0</v>
      </c>
      <c r="J61" s="30">
        <f>IF(C61&lt;=$H$3,0,IF(C61&lt;=($C$8-$H$4),IF(C60&gt;($C$8-$H$4),((33.4*(C61-C62+(30.3-(C61-$H$3)))/12-F61)*0.4),((33.4*(C61-C62)/12-F61)*0.4)),IF(C61&gt;0,0,0)))</f>
        <v>0</v>
      </c>
      <c r="K61" s="30">
        <f>K62+H61+J61</f>
        <v>0</v>
      </c>
      <c r="L61" s="27"/>
      <c r="M61" s="24"/>
      <c r="N61" s="24"/>
      <c r="O61" s="24"/>
    </row>
    <row r="62" spans="2:15" s="23" customFormat="1" ht="9.75" customHeight="1" x14ac:dyDescent="0.25">
      <c r="B62" s="24">
        <f t="shared" si="7"/>
        <v>0</v>
      </c>
      <c r="C62" s="31">
        <f t="shared" si="3"/>
        <v>0</v>
      </c>
      <c r="D62" s="32">
        <f t="shared" si="0"/>
        <v>0</v>
      </c>
      <c r="E62" s="32">
        <f t="shared" si="1"/>
        <v>0</v>
      </c>
      <c r="F62" s="32">
        <f t="shared" si="4"/>
        <v>0</v>
      </c>
      <c r="G62" s="32">
        <f t="shared" si="8"/>
        <v>0</v>
      </c>
      <c r="H62" s="32">
        <f t="shared" si="5"/>
        <v>0</v>
      </c>
      <c r="I62" s="32">
        <f t="shared" si="6"/>
        <v>0</v>
      </c>
      <c r="J62" s="32">
        <f t="shared" si="2"/>
        <v>0</v>
      </c>
      <c r="K62" s="32">
        <f t="shared" si="9"/>
        <v>0</v>
      </c>
      <c r="L62" s="27"/>
      <c r="M62" s="24"/>
      <c r="N62" s="24"/>
      <c r="O62" s="24"/>
    </row>
    <row r="63" spans="2:15" s="23" customFormat="1" ht="9.75" customHeight="1" x14ac:dyDescent="0.25">
      <c r="B63" s="24">
        <f t="shared" si="7"/>
        <v>0</v>
      </c>
      <c r="C63" s="31">
        <f t="shared" si="3"/>
        <v>0</v>
      </c>
      <c r="D63" s="32">
        <f t="shared" si="0"/>
        <v>0</v>
      </c>
      <c r="E63" s="32">
        <f t="shared" si="1"/>
        <v>0</v>
      </c>
      <c r="F63" s="32">
        <f t="shared" si="4"/>
        <v>0</v>
      </c>
      <c r="G63" s="32">
        <f t="shared" si="8"/>
        <v>0</v>
      </c>
      <c r="H63" s="32">
        <f t="shared" si="5"/>
        <v>0</v>
      </c>
      <c r="I63" s="32">
        <f t="shared" si="6"/>
        <v>0</v>
      </c>
      <c r="J63" s="32">
        <f t="shared" si="2"/>
        <v>0</v>
      </c>
      <c r="K63" s="32">
        <f t="shared" si="9"/>
        <v>0</v>
      </c>
      <c r="L63" s="27"/>
      <c r="M63" s="24"/>
      <c r="N63" s="24"/>
      <c r="O63" s="24"/>
    </row>
    <row r="64" spans="2:15" s="23" customFormat="1" ht="9.75" customHeight="1" x14ac:dyDescent="0.25">
      <c r="B64" s="24">
        <f t="shared" si="7"/>
        <v>0</v>
      </c>
      <c r="C64" s="31">
        <f t="shared" si="3"/>
        <v>0</v>
      </c>
      <c r="D64" s="32">
        <f t="shared" si="0"/>
        <v>0</v>
      </c>
      <c r="E64" s="32">
        <f t="shared" si="1"/>
        <v>0</v>
      </c>
      <c r="F64" s="32">
        <f t="shared" si="4"/>
        <v>0</v>
      </c>
      <c r="G64" s="32">
        <f t="shared" si="8"/>
        <v>0</v>
      </c>
      <c r="H64" s="32">
        <f t="shared" si="5"/>
        <v>0</v>
      </c>
      <c r="I64" s="32">
        <f t="shared" si="6"/>
        <v>0</v>
      </c>
      <c r="J64" s="32">
        <f t="shared" si="2"/>
        <v>0</v>
      </c>
      <c r="K64" s="32">
        <f t="shared" si="9"/>
        <v>0</v>
      </c>
      <c r="L64" s="27"/>
      <c r="M64" s="24"/>
      <c r="N64" s="24"/>
      <c r="O64" s="24"/>
    </row>
    <row r="65" spans="2:15" s="23" customFormat="1" ht="9.75" customHeight="1" x14ac:dyDescent="0.25">
      <c r="B65" s="24">
        <f t="shared" si="7"/>
        <v>0</v>
      </c>
      <c r="C65" s="31">
        <f t="shared" si="3"/>
        <v>0</v>
      </c>
      <c r="D65" s="32">
        <f t="shared" si="0"/>
        <v>0</v>
      </c>
      <c r="E65" s="32">
        <f t="shared" si="1"/>
        <v>0</v>
      </c>
      <c r="F65" s="32">
        <f t="shared" si="4"/>
        <v>0</v>
      </c>
      <c r="G65" s="32">
        <f t="shared" si="8"/>
        <v>0</v>
      </c>
      <c r="H65" s="32">
        <f t="shared" si="5"/>
        <v>0</v>
      </c>
      <c r="I65" s="32">
        <f t="shared" si="6"/>
        <v>0</v>
      </c>
      <c r="J65" s="32">
        <f t="shared" si="2"/>
        <v>0</v>
      </c>
      <c r="K65" s="32">
        <f t="shared" si="9"/>
        <v>0</v>
      </c>
      <c r="L65" s="27"/>
      <c r="M65" s="24"/>
      <c r="N65" s="24"/>
      <c r="O65" s="24"/>
    </row>
    <row r="66" spans="2:15" x14ac:dyDescent="0.25">
      <c r="B66" s="6">
        <f>IF(B65-1&gt;=0,B65-1,0)</f>
        <v>0</v>
      </c>
      <c r="C66" s="33">
        <f t="shared" si="3"/>
        <v>0</v>
      </c>
      <c r="D66" s="34">
        <f t="shared" si="0"/>
        <v>0</v>
      </c>
      <c r="E66" s="34">
        <f t="shared" si="1"/>
        <v>0</v>
      </c>
      <c r="F66" s="34">
        <f t="shared" si="4"/>
        <v>0</v>
      </c>
      <c r="G66" s="34">
        <f t="shared" si="8"/>
        <v>0</v>
      </c>
      <c r="H66" s="34">
        <f t="shared" si="5"/>
        <v>0</v>
      </c>
      <c r="I66" s="34">
        <f t="shared" si="6"/>
        <v>0</v>
      </c>
      <c r="J66" s="34">
        <f t="shared" si="2"/>
        <v>0</v>
      </c>
      <c r="K66" s="14">
        <f t="shared" si="9"/>
        <v>0</v>
      </c>
      <c r="L66" s="14"/>
    </row>
    <row r="67" spans="2:15" x14ac:dyDescent="0.25">
      <c r="B67" s="6">
        <f t="shared" si="7"/>
        <v>0</v>
      </c>
      <c r="C67" s="33">
        <f t="shared" si="3"/>
        <v>0</v>
      </c>
      <c r="D67" s="34">
        <f t="shared" si="0"/>
        <v>0</v>
      </c>
      <c r="E67" s="34">
        <f t="shared" si="1"/>
        <v>0</v>
      </c>
      <c r="F67" s="34">
        <f t="shared" si="4"/>
        <v>0</v>
      </c>
      <c r="G67" s="34">
        <f t="shared" si="8"/>
        <v>0</v>
      </c>
      <c r="H67" s="34">
        <f t="shared" si="5"/>
        <v>0</v>
      </c>
      <c r="I67" s="34">
        <f t="shared" si="6"/>
        <v>0</v>
      </c>
      <c r="J67" s="34">
        <f t="shared" si="2"/>
        <v>0</v>
      </c>
      <c r="K67" s="14">
        <f t="shared" si="9"/>
        <v>0</v>
      </c>
      <c r="L67" s="14"/>
    </row>
    <row r="68" spans="2:15" x14ac:dyDescent="0.25">
      <c r="B68" s="6">
        <f t="shared" si="7"/>
        <v>0</v>
      </c>
      <c r="C68" s="33">
        <f t="shared" si="3"/>
        <v>0</v>
      </c>
      <c r="D68" s="34">
        <f t="shared" si="0"/>
        <v>0</v>
      </c>
      <c r="E68" s="34">
        <f t="shared" si="1"/>
        <v>0</v>
      </c>
      <c r="F68" s="34">
        <f t="shared" si="4"/>
        <v>0</v>
      </c>
      <c r="G68" s="34">
        <f t="shared" si="8"/>
        <v>0</v>
      </c>
      <c r="H68" s="34">
        <f t="shared" si="5"/>
        <v>0</v>
      </c>
      <c r="I68" s="34">
        <f t="shared" si="6"/>
        <v>0</v>
      </c>
      <c r="J68" s="34">
        <f t="shared" si="2"/>
        <v>0</v>
      </c>
      <c r="K68" s="14">
        <f t="shared" si="9"/>
        <v>0</v>
      </c>
      <c r="L68" s="14"/>
    </row>
    <row r="69" spans="2:15" x14ac:dyDescent="0.25">
      <c r="B69" s="6">
        <f t="shared" si="7"/>
        <v>0</v>
      </c>
      <c r="C69" s="33">
        <f t="shared" si="3"/>
        <v>0</v>
      </c>
      <c r="D69" s="34">
        <f t="shared" si="0"/>
        <v>0</v>
      </c>
      <c r="E69" s="34">
        <f t="shared" si="1"/>
        <v>0</v>
      </c>
      <c r="F69" s="34">
        <f t="shared" si="4"/>
        <v>0</v>
      </c>
      <c r="G69" s="34">
        <f t="shared" si="8"/>
        <v>0</v>
      </c>
      <c r="H69" s="34">
        <f t="shared" si="5"/>
        <v>0</v>
      </c>
      <c r="I69" s="34">
        <f t="shared" si="6"/>
        <v>0</v>
      </c>
      <c r="J69" s="34">
        <f t="shared" si="2"/>
        <v>0</v>
      </c>
      <c r="K69" s="14">
        <f t="shared" si="9"/>
        <v>0</v>
      </c>
      <c r="L69" s="14"/>
    </row>
    <row r="70" spans="2:15" x14ac:dyDescent="0.25">
      <c r="B70" s="6">
        <f t="shared" si="7"/>
        <v>0</v>
      </c>
      <c r="C70" s="33">
        <f t="shared" si="3"/>
        <v>0</v>
      </c>
      <c r="D70" s="34">
        <f t="shared" si="0"/>
        <v>0</v>
      </c>
      <c r="E70" s="34">
        <f t="shared" si="1"/>
        <v>0</v>
      </c>
      <c r="F70" s="34">
        <f t="shared" si="4"/>
        <v>0</v>
      </c>
      <c r="G70" s="34">
        <f t="shared" si="8"/>
        <v>0</v>
      </c>
      <c r="H70" s="34">
        <f t="shared" si="5"/>
        <v>0</v>
      </c>
      <c r="I70" s="34">
        <f t="shared" si="6"/>
        <v>0</v>
      </c>
      <c r="J70" s="34">
        <f t="shared" si="2"/>
        <v>0</v>
      </c>
      <c r="K70" s="14">
        <f t="shared" si="9"/>
        <v>0</v>
      </c>
      <c r="L70" s="14"/>
    </row>
    <row r="71" spans="2:15" x14ac:dyDescent="0.25">
      <c r="B71" s="6">
        <f t="shared" si="7"/>
        <v>0</v>
      </c>
      <c r="C71" s="33">
        <f t="shared" si="3"/>
        <v>0</v>
      </c>
      <c r="D71" s="34">
        <f t="shared" si="0"/>
        <v>0</v>
      </c>
      <c r="E71" s="34">
        <f t="shared" si="1"/>
        <v>0</v>
      </c>
      <c r="F71" s="34">
        <f t="shared" si="4"/>
        <v>0</v>
      </c>
      <c r="G71" s="34">
        <f t="shared" si="8"/>
        <v>0</v>
      </c>
      <c r="H71" s="34">
        <f t="shared" si="5"/>
        <v>0</v>
      </c>
      <c r="I71" s="34">
        <f t="shared" si="6"/>
        <v>0</v>
      </c>
      <c r="J71" s="34">
        <f t="shared" si="2"/>
        <v>0</v>
      </c>
      <c r="K71" s="14">
        <f t="shared" si="9"/>
        <v>0</v>
      </c>
      <c r="L71" s="14"/>
    </row>
    <row r="72" spans="2:15" x14ac:dyDescent="0.25">
      <c r="B72" s="6">
        <f t="shared" si="7"/>
        <v>0</v>
      </c>
      <c r="C72" s="33">
        <f t="shared" si="3"/>
        <v>0</v>
      </c>
      <c r="D72" s="34">
        <f t="shared" ref="D72:D135" si="10">IF(C72=0,0,IF(C72&lt;=$H$3,33.4*(C72-C73)/12*0.4,IF(C72&lt;=($C$8-$H$4),0,IF(C72&gt;0,33.4*(C72-C73)/12*0.4,0))))</f>
        <v>0</v>
      </c>
      <c r="E72" s="34">
        <f t="shared" ref="E72:E135" si="11">IF(C72&lt;=$H$3,0,IF(C72&lt;=($C$8-$H$4),-0.0000344*(C72-$H$3)^4+0.0012033*(C72-$H$3)^3-0.0307623*(C72-$H$3)^2+2.4136936*(C72-$H$3),IF(C72&gt;0,0,0)))</f>
        <v>0</v>
      </c>
      <c r="F72" s="34">
        <f t="shared" si="4"/>
        <v>0</v>
      </c>
      <c r="G72" s="34">
        <f t="shared" si="8"/>
        <v>0</v>
      </c>
      <c r="H72" s="34">
        <f t="shared" si="5"/>
        <v>0</v>
      </c>
      <c r="I72" s="34">
        <f t="shared" si="6"/>
        <v>0</v>
      </c>
      <c r="J72" s="34">
        <f t="shared" ref="J72:J135" si="12">IF(C72&lt;=$H$3,0,IF(C72&lt;=($C$8-$H$4),IF(C71&gt;($C$8-$H$4),((33.4*(C72-C73+(30.3-(C72-$H$3)))/12-F72)*0.4),((33.4*(C72-C73)/12-F72)*0.4)),IF(C72&gt;0,0,0)))</f>
        <v>0</v>
      </c>
      <c r="K72" s="14">
        <f t="shared" si="9"/>
        <v>0</v>
      </c>
      <c r="L72" s="14"/>
    </row>
    <row r="73" spans="2:15" x14ac:dyDescent="0.25">
      <c r="B73" s="6">
        <f t="shared" si="7"/>
        <v>0</v>
      </c>
      <c r="C73" s="33">
        <f t="shared" ref="C73:C136" si="13">IF(B73&gt;=0,B73*$H$2,0)</f>
        <v>0</v>
      </c>
      <c r="D73" s="34">
        <f t="shared" si="10"/>
        <v>0</v>
      </c>
      <c r="E73" s="34">
        <f t="shared" si="11"/>
        <v>0</v>
      </c>
      <c r="F73" s="34">
        <f t="shared" ref="F73:F136" si="14">IF(E73-E74&lt;=0,0,IF(E73-E74&gt;=0,E73-E74,0))</f>
        <v>0</v>
      </c>
      <c r="G73" s="34">
        <f t="shared" si="8"/>
        <v>0</v>
      </c>
      <c r="H73" s="34">
        <f t="shared" ref="H73:H136" si="15">D73+F73</f>
        <v>0</v>
      </c>
      <c r="I73" s="34">
        <f t="shared" ref="I73:I136" si="16">IF(H73+I74&gt;=0,H73+I74,0)</f>
        <v>0</v>
      </c>
      <c r="J73" s="34">
        <f t="shared" si="12"/>
        <v>0</v>
      </c>
      <c r="K73" s="14">
        <f t="shared" si="9"/>
        <v>0</v>
      </c>
      <c r="L73" s="14"/>
    </row>
    <row r="74" spans="2:15" x14ac:dyDescent="0.25">
      <c r="B74" s="6">
        <f t="shared" ref="B74:B137" si="17">IF(B73-1&gt;=0,B73-1,0)</f>
        <v>0</v>
      </c>
      <c r="C74" s="33">
        <f t="shared" si="13"/>
        <v>0</v>
      </c>
      <c r="D74" s="34">
        <f t="shared" si="10"/>
        <v>0</v>
      </c>
      <c r="E74" s="34">
        <f t="shared" si="11"/>
        <v>0</v>
      </c>
      <c r="F74" s="34">
        <f t="shared" si="14"/>
        <v>0</v>
      </c>
      <c r="G74" s="34">
        <f t="shared" ref="G74:G137" si="18">IF(G75+F74&gt;=0,G75+F74,0)</f>
        <v>0</v>
      </c>
      <c r="H74" s="34">
        <f t="shared" si="15"/>
        <v>0</v>
      </c>
      <c r="I74" s="34">
        <f t="shared" si="16"/>
        <v>0</v>
      </c>
      <c r="J74" s="34">
        <f t="shared" si="12"/>
        <v>0</v>
      </c>
      <c r="K74" s="14">
        <f t="shared" si="9"/>
        <v>0</v>
      </c>
      <c r="L74" s="14"/>
    </row>
    <row r="75" spans="2:15" x14ac:dyDescent="0.25">
      <c r="B75" s="6">
        <f t="shared" si="17"/>
        <v>0</v>
      </c>
      <c r="C75" s="33">
        <f t="shared" si="13"/>
        <v>0</v>
      </c>
      <c r="D75" s="34">
        <f t="shared" si="10"/>
        <v>0</v>
      </c>
      <c r="E75" s="34">
        <f t="shared" si="11"/>
        <v>0</v>
      </c>
      <c r="F75" s="34">
        <f t="shared" si="14"/>
        <v>0</v>
      </c>
      <c r="G75" s="34">
        <f t="shared" si="18"/>
        <v>0</v>
      </c>
      <c r="H75" s="34">
        <f t="shared" si="15"/>
        <v>0</v>
      </c>
      <c r="I75" s="34">
        <f t="shared" si="16"/>
        <v>0</v>
      </c>
      <c r="J75" s="34">
        <f t="shared" si="12"/>
        <v>0</v>
      </c>
      <c r="K75" s="14">
        <f t="shared" si="9"/>
        <v>0</v>
      </c>
      <c r="L75" s="14"/>
    </row>
    <row r="76" spans="2:15" x14ac:dyDescent="0.25">
      <c r="B76" s="6">
        <f t="shared" si="17"/>
        <v>0</v>
      </c>
      <c r="C76" s="33">
        <f t="shared" si="13"/>
        <v>0</v>
      </c>
      <c r="D76" s="34">
        <f t="shared" si="10"/>
        <v>0</v>
      </c>
      <c r="E76" s="34">
        <f t="shared" si="11"/>
        <v>0</v>
      </c>
      <c r="F76" s="34">
        <f t="shared" si="14"/>
        <v>0</v>
      </c>
      <c r="G76" s="34">
        <f t="shared" si="18"/>
        <v>0</v>
      </c>
      <c r="H76" s="34">
        <f t="shared" si="15"/>
        <v>0</v>
      </c>
      <c r="I76" s="34">
        <f t="shared" si="16"/>
        <v>0</v>
      </c>
      <c r="J76" s="34">
        <f t="shared" si="12"/>
        <v>0</v>
      </c>
      <c r="K76" s="14">
        <f t="shared" si="9"/>
        <v>0</v>
      </c>
      <c r="L76" s="14"/>
    </row>
    <row r="77" spans="2:15" x14ac:dyDescent="0.25">
      <c r="B77" s="6">
        <f t="shared" si="17"/>
        <v>0</v>
      </c>
      <c r="C77" s="33">
        <f t="shared" si="13"/>
        <v>0</v>
      </c>
      <c r="D77" s="34">
        <f t="shared" si="10"/>
        <v>0</v>
      </c>
      <c r="E77" s="34">
        <f t="shared" si="11"/>
        <v>0</v>
      </c>
      <c r="F77" s="34">
        <f t="shared" si="14"/>
        <v>0</v>
      </c>
      <c r="G77" s="34">
        <f t="shared" si="18"/>
        <v>0</v>
      </c>
      <c r="H77" s="34">
        <f t="shared" si="15"/>
        <v>0</v>
      </c>
      <c r="I77" s="34">
        <f t="shared" si="16"/>
        <v>0</v>
      </c>
      <c r="J77" s="34">
        <f t="shared" si="12"/>
        <v>0</v>
      </c>
      <c r="K77" s="14">
        <f t="shared" si="9"/>
        <v>0</v>
      </c>
      <c r="L77" s="14"/>
    </row>
    <row r="78" spans="2:15" x14ac:dyDescent="0.25">
      <c r="B78" s="6">
        <f t="shared" si="17"/>
        <v>0</v>
      </c>
      <c r="C78" s="33">
        <f t="shared" si="13"/>
        <v>0</v>
      </c>
      <c r="D78" s="34">
        <f t="shared" si="10"/>
        <v>0</v>
      </c>
      <c r="E78" s="34">
        <f t="shared" si="11"/>
        <v>0</v>
      </c>
      <c r="F78" s="34">
        <f t="shared" si="14"/>
        <v>0</v>
      </c>
      <c r="G78" s="34">
        <f t="shared" si="18"/>
        <v>0</v>
      </c>
      <c r="H78" s="34">
        <f t="shared" si="15"/>
        <v>0</v>
      </c>
      <c r="I78" s="34">
        <f t="shared" si="16"/>
        <v>0</v>
      </c>
      <c r="J78" s="34">
        <f t="shared" si="12"/>
        <v>0</v>
      </c>
      <c r="K78" s="14">
        <f t="shared" si="9"/>
        <v>0</v>
      </c>
      <c r="L78" s="14"/>
    </row>
    <row r="79" spans="2:15" x14ac:dyDescent="0.25">
      <c r="B79" s="6">
        <f t="shared" si="17"/>
        <v>0</v>
      </c>
      <c r="C79" s="33">
        <f t="shared" si="13"/>
        <v>0</v>
      </c>
      <c r="D79" s="34">
        <f t="shared" si="10"/>
        <v>0</v>
      </c>
      <c r="E79" s="34">
        <f t="shared" si="11"/>
        <v>0</v>
      </c>
      <c r="F79" s="34">
        <f t="shared" si="14"/>
        <v>0</v>
      </c>
      <c r="G79" s="34">
        <f t="shared" si="18"/>
        <v>0</v>
      </c>
      <c r="H79" s="34">
        <f t="shared" si="15"/>
        <v>0</v>
      </c>
      <c r="I79" s="34">
        <f t="shared" si="16"/>
        <v>0</v>
      </c>
      <c r="J79" s="34">
        <f t="shared" si="12"/>
        <v>0</v>
      </c>
      <c r="K79" s="14">
        <f t="shared" si="9"/>
        <v>0</v>
      </c>
      <c r="L79" s="14"/>
    </row>
    <row r="80" spans="2:15" x14ac:dyDescent="0.25">
      <c r="B80" s="6">
        <f t="shared" si="17"/>
        <v>0</v>
      </c>
      <c r="C80" s="33">
        <f t="shared" si="13"/>
        <v>0</v>
      </c>
      <c r="D80" s="34">
        <f t="shared" si="10"/>
        <v>0</v>
      </c>
      <c r="E80" s="34">
        <f t="shared" si="11"/>
        <v>0</v>
      </c>
      <c r="F80" s="34">
        <f t="shared" si="14"/>
        <v>0</v>
      </c>
      <c r="G80" s="34">
        <f t="shared" si="18"/>
        <v>0</v>
      </c>
      <c r="H80" s="34">
        <f t="shared" si="15"/>
        <v>0</v>
      </c>
      <c r="I80" s="34">
        <f t="shared" si="16"/>
        <v>0</v>
      </c>
      <c r="J80" s="34">
        <f t="shared" si="12"/>
        <v>0</v>
      </c>
      <c r="K80" s="14">
        <f t="shared" si="9"/>
        <v>0</v>
      </c>
      <c r="L80" s="14"/>
    </row>
    <row r="81" spans="2:12" x14ac:dyDescent="0.25">
      <c r="B81" s="6">
        <f t="shared" si="17"/>
        <v>0</v>
      </c>
      <c r="C81" s="33">
        <f t="shared" si="13"/>
        <v>0</v>
      </c>
      <c r="D81" s="34">
        <f t="shared" si="10"/>
        <v>0</v>
      </c>
      <c r="E81" s="34">
        <f t="shared" si="11"/>
        <v>0</v>
      </c>
      <c r="F81" s="34">
        <f t="shared" si="14"/>
        <v>0</v>
      </c>
      <c r="G81" s="34">
        <f t="shared" si="18"/>
        <v>0</v>
      </c>
      <c r="H81" s="34">
        <f t="shared" si="15"/>
        <v>0</v>
      </c>
      <c r="I81" s="34">
        <f t="shared" si="16"/>
        <v>0</v>
      </c>
      <c r="J81" s="34">
        <f t="shared" si="12"/>
        <v>0</v>
      </c>
      <c r="K81" s="14">
        <f t="shared" si="9"/>
        <v>0</v>
      </c>
      <c r="L81" s="14"/>
    </row>
    <row r="82" spans="2:12" x14ac:dyDescent="0.25">
      <c r="B82" s="6">
        <f t="shared" si="17"/>
        <v>0</v>
      </c>
      <c r="C82" s="33">
        <f t="shared" si="13"/>
        <v>0</v>
      </c>
      <c r="D82" s="34">
        <f t="shared" si="10"/>
        <v>0</v>
      </c>
      <c r="E82" s="34">
        <f t="shared" si="11"/>
        <v>0</v>
      </c>
      <c r="F82" s="34">
        <f t="shared" si="14"/>
        <v>0</v>
      </c>
      <c r="G82" s="34">
        <f t="shared" si="18"/>
        <v>0</v>
      </c>
      <c r="H82" s="34">
        <f t="shared" si="15"/>
        <v>0</v>
      </c>
      <c r="I82" s="34">
        <f t="shared" si="16"/>
        <v>0</v>
      </c>
      <c r="J82" s="34">
        <f t="shared" si="12"/>
        <v>0</v>
      </c>
      <c r="K82" s="14">
        <f t="shared" si="9"/>
        <v>0</v>
      </c>
      <c r="L82" s="14"/>
    </row>
    <row r="83" spans="2:12" x14ac:dyDescent="0.25">
      <c r="B83" s="6">
        <f t="shared" si="17"/>
        <v>0</v>
      </c>
      <c r="C83" s="33">
        <f t="shared" si="13"/>
        <v>0</v>
      </c>
      <c r="D83" s="34">
        <f t="shared" si="10"/>
        <v>0</v>
      </c>
      <c r="E83" s="34">
        <f t="shared" si="11"/>
        <v>0</v>
      </c>
      <c r="F83" s="34">
        <f t="shared" si="14"/>
        <v>0</v>
      </c>
      <c r="G83" s="34">
        <f t="shared" si="18"/>
        <v>0</v>
      </c>
      <c r="H83" s="34">
        <f t="shared" si="15"/>
        <v>0</v>
      </c>
      <c r="I83" s="34">
        <f t="shared" si="16"/>
        <v>0</v>
      </c>
      <c r="J83" s="34">
        <f t="shared" si="12"/>
        <v>0</v>
      </c>
      <c r="K83" s="14">
        <f t="shared" si="9"/>
        <v>0</v>
      </c>
      <c r="L83" s="14"/>
    </row>
    <row r="84" spans="2:12" x14ac:dyDescent="0.25">
      <c r="B84" s="6">
        <f t="shared" si="17"/>
        <v>0</v>
      </c>
      <c r="C84" s="33">
        <f t="shared" si="13"/>
        <v>0</v>
      </c>
      <c r="D84" s="34">
        <f t="shared" si="10"/>
        <v>0</v>
      </c>
      <c r="E84" s="34">
        <f t="shared" si="11"/>
        <v>0</v>
      </c>
      <c r="F84" s="34">
        <f t="shared" si="14"/>
        <v>0</v>
      </c>
      <c r="G84" s="34">
        <f t="shared" si="18"/>
        <v>0</v>
      </c>
      <c r="H84" s="34">
        <f t="shared" si="15"/>
        <v>0</v>
      </c>
      <c r="I84" s="34">
        <f t="shared" si="16"/>
        <v>0</v>
      </c>
      <c r="J84" s="34">
        <f t="shared" si="12"/>
        <v>0</v>
      </c>
      <c r="K84" s="14">
        <f t="shared" si="9"/>
        <v>0</v>
      </c>
      <c r="L84" s="14"/>
    </row>
    <row r="85" spans="2:12" x14ac:dyDescent="0.25">
      <c r="B85" s="6">
        <f t="shared" si="17"/>
        <v>0</v>
      </c>
      <c r="C85" s="33">
        <f t="shared" si="13"/>
        <v>0</v>
      </c>
      <c r="D85" s="34">
        <f t="shared" si="10"/>
        <v>0</v>
      </c>
      <c r="E85" s="34">
        <f t="shared" si="11"/>
        <v>0</v>
      </c>
      <c r="F85" s="34">
        <f t="shared" si="14"/>
        <v>0</v>
      </c>
      <c r="G85" s="34">
        <f t="shared" si="18"/>
        <v>0</v>
      </c>
      <c r="H85" s="34">
        <f t="shared" si="15"/>
        <v>0</v>
      </c>
      <c r="I85" s="34">
        <f t="shared" si="16"/>
        <v>0</v>
      </c>
      <c r="J85" s="34">
        <f t="shared" si="12"/>
        <v>0</v>
      </c>
      <c r="K85" s="14">
        <f t="shared" si="9"/>
        <v>0</v>
      </c>
      <c r="L85" s="14"/>
    </row>
    <row r="86" spans="2:12" x14ac:dyDescent="0.25">
      <c r="B86" s="6">
        <f t="shared" si="17"/>
        <v>0</v>
      </c>
      <c r="C86" s="33">
        <f t="shared" si="13"/>
        <v>0</v>
      </c>
      <c r="D86" s="34">
        <f t="shared" si="10"/>
        <v>0</v>
      </c>
      <c r="E86" s="34">
        <f t="shared" si="11"/>
        <v>0</v>
      </c>
      <c r="F86" s="34">
        <f t="shared" si="14"/>
        <v>0</v>
      </c>
      <c r="G86" s="34">
        <f t="shared" si="18"/>
        <v>0</v>
      </c>
      <c r="H86" s="34">
        <f t="shared" si="15"/>
        <v>0</v>
      </c>
      <c r="I86" s="34">
        <f t="shared" si="16"/>
        <v>0</v>
      </c>
      <c r="J86" s="34">
        <f t="shared" si="12"/>
        <v>0</v>
      </c>
      <c r="K86" s="14">
        <f t="shared" si="9"/>
        <v>0</v>
      </c>
      <c r="L86" s="14"/>
    </row>
    <row r="87" spans="2:12" x14ac:dyDescent="0.25">
      <c r="B87" s="6">
        <f t="shared" si="17"/>
        <v>0</v>
      </c>
      <c r="C87" s="33">
        <f t="shared" si="13"/>
        <v>0</v>
      </c>
      <c r="D87" s="34">
        <f t="shared" si="10"/>
        <v>0</v>
      </c>
      <c r="E87" s="34">
        <f t="shared" si="11"/>
        <v>0</v>
      </c>
      <c r="F87" s="34">
        <f t="shared" si="14"/>
        <v>0</v>
      </c>
      <c r="G87" s="34">
        <f t="shared" si="18"/>
        <v>0</v>
      </c>
      <c r="H87" s="34">
        <f t="shared" si="15"/>
        <v>0</v>
      </c>
      <c r="I87" s="34">
        <f t="shared" si="16"/>
        <v>0</v>
      </c>
      <c r="J87" s="34">
        <f t="shared" si="12"/>
        <v>0</v>
      </c>
      <c r="K87" s="14">
        <f t="shared" si="9"/>
        <v>0</v>
      </c>
      <c r="L87" s="14"/>
    </row>
    <row r="88" spans="2:12" x14ac:dyDescent="0.25">
      <c r="B88" s="6">
        <f t="shared" si="17"/>
        <v>0</v>
      </c>
      <c r="C88" s="33">
        <f t="shared" si="13"/>
        <v>0</v>
      </c>
      <c r="D88" s="34">
        <f t="shared" si="10"/>
        <v>0</v>
      </c>
      <c r="E88" s="34">
        <f t="shared" si="11"/>
        <v>0</v>
      </c>
      <c r="F88" s="34">
        <f t="shared" si="14"/>
        <v>0</v>
      </c>
      <c r="G88" s="34">
        <f t="shared" si="18"/>
        <v>0</v>
      </c>
      <c r="H88" s="34">
        <f t="shared" si="15"/>
        <v>0</v>
      </c>
      <c r="I88" s="34">
        <f t="shared" si="16"/>
        <v>0</v>
      </c>
      <c r="J88" s="34">
        <f t="shared" si="12"/>
        <v>0</v>
      </c>
      <c r="K88" s="14">
        <f t="shared" si="9"/>
        <v>0</v>
      </c>
      <c r="L88" s="14"/>
    </row>
    <row r="89" spans="2:12" x14ac:dyDescent="0.25">
      <c r="B89" s="6">
        <f t="shared" si="17"/>
        <v>0</v>
      </c>
      <c r="C89" s="33">
        <f t="shared" si="13"/>
        <v>0</v>
      </c>
      <c r="D89" s="34">
        <f t="shared" si="10"/>
        <v>0</v>
      </c>
      <c r="E89" s="34">
        <f t="shared" si="11"/>
        <v>0</v>
      </c>
      <c r="F89" s="34">
        <f t="shared" si="14"/>
        <v>0</v>
      </c>
      <c r="G89" s="34">
        <f t="shared" si="18"/>
        <v>0</v>
      </c>
      <c r="H89" s="34">
        <f t="shared" si="15"/>
        <v>0</v>
      </c>
      <c r="I89" s="34">
        <f t="shared" si="16"/>
        <v>0</v>
      </c>
      <c r="J89" s="34">
        <f t="shared" si="12"/>
        <v>0</v>
      </c>
      <c r="K89" s="14">
        <f t="shared" si="9"/>
        <v>0</v>
      </c>
      <c r="L89" s="14"/>
    </row>
    <row r="90" spans="2:12" x14ac:dyDescent="0.25">
      <c r="B90" s="6">
        <f t="shared" si="17"/>
        <v>0</v>
      </c>
      <c r="C90" s="33">
        <f t="shared" si="13"/>
        <v>0</v>
      </c>
      <c r="D90" s="34">
        <f t="shared" si="10"/>
        <v>0</v>
      </c>
      <c r="E90" s="34">
        <f t="shared" si="11"/>
        <v>0</v>
      </c>
      <c r="F90" s="34">
        <f t="shared" si="14"/>
        <v>0</v>
      </c>
      <c r="G90" s="34">
        <f t="shared" si="18"/>
        <v>0</v>
      </c>
      <c r="H90" s="34">
        <f t="shared" si="15"/>
        <v>0</v>
      </c>
      <c r="I90" s="34">
        <f t="shared" si="16"/>
        <v>0</v>
      </c>
      <c r="J90" s="34">
        <f t="shared" si="12"/>
        <v>0</v>
      </c>
      <c r="K90" s="14">
        <f t="shared" si="9"/>
        <v>0</v>
      </c>
      <c r="L90" s="14"/>
    </row>
    <row r="91" spans="2:12" x14ac:dyDescent="0.25">
      <c r="B91" s="6">
        <f t="shared" si="17"/>
        <v>0</v>
      </c>
      <c r="C91" s="33">
        <f t="shared" si="13"/>
        <v>0</v>
      </c>
      <c r="D91" s="34">
        <f t="shared" si="10"/>
        <v>0</v>
      </c>
      <c r="E91" s="34">
        <f t="shared" si="11"/>
        <v>0</v>
      </c>
      <c r="F91" s="34">
        <f t="shared" si="14"/>
        <v>0</v>
      </c>
      <c r="G91" s="34">
        <f t="shared" si="18"/>
        <v>0</v>
      </c>
      <c r="H91" s="34">
        <f t="shared" si="15"/>
        <v>0</v>
      </c>
      <c r="I91" s="34">
        <f t="shared" si="16"/>
        <v>0</v>
      </c>
      <c r="J91" s="34">
        <f t="shared" si="12"/>
        <v>0</v>
      </c>
      <c r="K91" s="14">
        <f t="shared" si="9"/>
        <v>0</v>
      </c>
      <c r="L91" s="14"/>
    </row>
    <row r="92" spans="2:12" x14ac:dyDescent="0.25">
      <c r="B92" s="6">
        <f t="shared" si="17"/>
        <v>0</v>
      </c>
      <c r="C92" s="33">
        <f t="shared" si="13"/>
        <v>0</v>
      </c>
      <c r="D92" s="34">
        <f t="shared" si="10"/>
        <v>0</v>
      </c>
      <c r="E92" s="34">
        <f t="shared" si="11"/>
        <v>0</v>
      </c>
      <c r="F92" s="34">
        <f t="shared" si="14"/>
        <v>0</v>
      </c>
      <c r="G92" s="34">
        <f t="shared" si="18"/>
        <v>0</v>
      </c>
      <c r="H92" s="34">
        <f t="shared" si="15"/>
        <v>0</v>
      </c>
      <c r="I92" s="34">
        <f t="shared" si="16"/>
        <v>0</v>
      </c>
      <c r="J92" s="34">
        <f t="shared" si="12"/>
        <v>0</v>
      </c>
      <c r="K92" s="14">
        <f t="shared" si="9"/>
        <v>0</v>
      </c>
      <c r="L92" s="14"/>
    </row>
    <row r="93" spans="2:12" x14ac:dyDescent="0.25">
      <c r="B93" s="6">
        <f t="shared" si="17"/>
        <v>0</v>
      </c>
      <c r="C93" s="33">
        <f t="shared" si="13"/>
        <v>0</v>
      </c>
      <c r="D93" s="34">
        <f t="shared" si="10"/>
        <v>0</v>
      </c>
      <c r="E93" s="34">
        <f t="shared" si="11"/>
        <v>0</v>
      </c>
      <c r="F93" s="34">
        <f t="shared" si="14"/>
        <v>0</v>
      </c>
      <c r="G93" s="34">
        <f t="shared" si="18"/>
        <v>0</v>
      </c>
      <c r="H93" s="34">
        <f t="shared" si="15"/>
        <v>0</v>
      </c>
      <c r="I93" s="34">
        <f t="shared" si="16"/>
        <v>0</v>
      </c>
      <c r="J93" s="34">
        <f t="shared" si="12"/>
        <v>0</v>
      </c>
      <c r="K93" s="14">
        <f t="shared" si="9"/>
        <v>0</v>
      </c>
      <c r="L93" s="14"/>
    </row>
    <row r="94" spans="2:12" x14ac:dyDescent="0.25">
      <c r="B94" s="6">
        <f t="shared" si="17"/>
        <v>0</v>
      </c>
      <c r="C94" s="33">
        <f t="shared" si="13"/>
        <v>0</v>
      </c>
      <c r="D94" s="34">
        <f t="shared" si="10"/>
        <v>0</v>
      </c>
      <c r="E94" s="34">
        <f t="shared" si="11"/>
        <v>0</v>
      </c>
      <c r="F94" s="34">
        <f t="shared" si="14"/>
        <v>0</v>
      </c>
      <c r="G94" s="34">
        <f t="shared" si="18"/>
        <v>0</v>
      </c>
      <c r="H94" s="34">
        <f t="shared" si="15"/>
        <v>0</v>
      </c>
      <c r="I94" s="34">
        <f t="shared" si="16"/>
        <v>0</v>
      </c>
      <c r="J94" s="34">
        <f t="shared" si="12"/>
        <v>0</v>
      </c>
      <c r="K94" s="14">
        <f t="shared" si="9"/>
        <v>0</v>
      </c>
      <c r="L94" s="14"/>
    </row>
    <row r="95" spans="2:12" x14ac:dyDescent="0.25">
      <c r="B95" s="6">
        <f t="shared" si="17"/>
        <v>0</v>
      </c>
      <c r="C95" s="33">
        <f t="shared" si="13"/>
        <v>0</v>
      </c>
      <c r="D95" s="34">
        <f t="shared" si="10"/>
        <v>0</v>
      </c>
      <c r="E95" s="34">
        <f t="shared" si="11"/>
        <v>0</v>
      </c>
      <c r="F95" s="34">
        <f t="shared" si="14"/>
        <v>0</v>
      </c>
      <c r="G95" s="34">
        <f t="shared" si="18"/>
        <v>0</v>
      </c>
      <c r="H95" s="34">
        <f t="shared" si="15"/>
        <v>0</v>
      </c>
      <c r="I95" s="34">
        <f t="shared" si="16"/>
        <v>0</v>
      </c>
      <c r="J95" s="34">
        <f t="shared" si="12"/>
        <v>0</v>
      </c>
      <c r="K95" s="14">
        <f t="shared" si="9"/>
        <v>0</v>
      </c>
      <c r="L95" s="14"/>
    </row>
    <row r="96" spans="2:12" x14ac:dyDescent="0.25">
      <c r="B96" s="6">
        <f t="shared" si="17"/>
        <v>0</v>
      </c>
      <c r="C96" s="33">
        <f t="shared" si="13"/>
        <v>0</v>
      </c>
      <c r="D96" s="34">
        <f t="shared" si="10"/>
        <v>0</v>
      </c>
      <c r="E96" s="34">
        <f t="shared" si="11"/>
        <v>0</v>
      </c>
      <c r="F96" s="34">
        <f t="shared" si="14"/>
        <v>0</v>
      </c>
      <c r="G96" s="34">
        <f t="shared" si="18"/>
        <v>0</v>
      </c>
      <c r="H96" s="34">
        <f t="shared" si="15"/>
        <v>0</v>
      </c>
      <c r="I96" s="34">
        <f t="shared" si="16"/>
        <v>0</v>
      </c>
      <c r="J96" s="34">
        <f t="shared" si="12"/>
        <v>0</v>
      </c>
      <c r="K96" s="14">
        <f t="shared" si="9"/>
        <v>0</v>
      </c>
      <c r="L96" s="14"/>
    </row>
    <row r="97" spans="2:12" x14ac:dyDescent="0.25">
      <c r="B97" s="6">
        <f t="shared" si="17"/>
        <v>0</v>
      </c>
      <c r="C97" s="33">
        <f t="shared" si="13"/>
        <v>0</v>
      </c>
      <c r="D97" s="34">
        <f t="shared" si="10"/>
        <v>0</v>
      </c>
      <c r="E97" s="34">
        <f t="shared" si="11"/>
        <v>0</v>
      </c>
      <c r="F97" s="34">
        <f t="shared" si="14"/>
        <v>0</v>
      </c>
      <c r="G97" s="34">
        <f t="shared" si="18"/>
        <v>0</v>
      </c>
      <c r="H97" s="34">
        <f t="shared" si="15"/>
        <v>0</v>
      </c>
      <c r="I97" s="34">
        <f t="shared" si="16"/>
        <v>0</v>
      </c>
      <c r="J97" s="34">
        <f t="shared" si="12"/>
        <v>0</v>
      </c>
      <c r="K97" s="14">
        <f t="shared" si="9"/>
        <v>0</v>
      </c>
      <c r="L97" s="14"/>
    </row>
    <row r="98" spans="2:12" x14ac:dyDescent="0.25">
      <c r="B98" s="6">
        <f t="shared" si="17"/>
        <v>0</v>
      </c>
      <c r="C98" s="33">
        <f t="shared" si="13"/>
        <v>0</v>
      </c>
      <c r="D98" s="34">
        <f t="shared" si="10"/>
        <v>0</v>
      </c>
      <c r="E98" s="34">
        <f t="shared" si="11"/>
        <v>0</v>
      </c>
      <c r="F98" s="34">
        <f t="shared" si="14"/>
        <v>0</v>
      </c>
      <c r="G98" s="34">
        <f t="shared" si="18"/>
        <v>0</v>
      </c>
      <c r="H98" s="34">
        <f t="shared" si="15"/>
        <v>0</v>
      </c>
      <c r="I98" s="34">
        <f t="shared" si="16"/>
        <v>0</v>
      </c>
      <c r="J98" s="34">
        <f t="shared" si="12"/>
        <v>0</v>
      </c>
      <c r="K98" s="14">
        <f t="shared" si="9"/>
        <v>0</v>
      </c>
      <c r="L98" s="14"/>
    </row>
    <row r="99" spans="2:12" x14ac:dyDescent="0.25">
      <c r="B99" s="6">
        <f t="shared" si="17"/>
        <v>0</v>
      </c>
      <c r="C99" s="33">
        <f t="shared" si="13"/>
        <v>0</v>
      </c>
      <c r="D99" s="34">
        <f t="shared" si="10"/>
        <v>0</v>
      </c>
      <c r="E99" s="34">
        <f t="shared" si="11"/>
        <v>0</v>
      </c>
      <c r="F99" s="34">
        <f t="shared" si="14"/>
        <v>0</v>
      </c>
      <c r="G99" s="34">
        <f t="shared" si="18"/>
        <v>0</v>
      </c>
      <c r="H99" s="34">
        <f t="shared" si="15"/>
        <v>0</v>
      </c>
      <c r="I99" s="34">
        <f t="shared" si="16"/>
        <v>0</v>
      </c>
      <c r="J99" s="34">
        <f t="shared" si="12"/>
        <v>0</v>
      </c>
      <c r="K99" s="14">
        <f t="shared" si="9"/>
        <v>0</v>
      </c>
    </row>
    <row r="100" spans="2:12" x14ac:dyDescent="0.25">
      <c r="B100" s="6">
        <f t="shared" si="17"/>
        <v>0</v>
      </c>
      <c r="C100" s="33">
        <f t="shared" si="13"/>
        <v>0</v>
      </c>
      <c r="D100" s="34">
        <f t="shared" si="10"/>
        <v>0</v>
      </c>
      <c r="E100" s="34">
        <f t="shared" si="11"/>
        <v>0</v>
      </c>
      <c r="F100" s="34">
        <f t="shared" si="14"/>
        <v>0</v>
      </c>
      <c r="G100" s="34">
        <f t="shared" si="18"/>
        <v>0</v>
      </c>
      <c r="H100" s="34">
        <f t="shared" si="15"/>
        <v>0</v>
      </c>
      <c r="I100" s="34">
        <f t="shared" si="16"/>
        <v>0</v>
      </c>
      <c r="J100" s="34">
        <f t="shared" si="12"/>
        <v>0</v>
      </c>
      <c r="K100" s="14">
        <f t="shared" si="9"/>
        <v>0</v>
      </c>
    </row>
    <row r="101" spans="2:12" x14ac:dyDescent="0.25">
      <c r="B101" s="6">
        <f t="shared" si="17"/>
        <v>0</v>
      </c>
      <c r="C101" s="33">
        <f t="shared" si="13"/>
        <v>0</v>
      </c>
      <c r="D101" s="34">
        <f t="shared" si="10"/>
        <v>0</v>
      </c>
      <c r="E101" s="34">
        <f t="shared" si="11"/>
        <v>0</v>
      </c>
      <c r="F101" s="34">
        <f t="shared" si="14"/>
        <v>0</v>
      </c>
      <c r="G101" s="34">
        <f t="shared" si="18"/>
        <v>0</v>
      </c>
      <c r="H101" s="34">
        <f t="shared" si="15"/>
        <v>0</v>
      </c>
      <c r="I101" s="34">
        <f t="shared" si="16"/>
        <v>0</v>
      </c>
      <c r="J101" s="34">
        <f t="shared" si="12"/>
        <v>0</v>
      </c>
      <c r="K101" s="14">
        <f t="shared" si="9"/>
        <v>0</v>
      </c>
    </row>
    <row r="102" spans="2:12" x14ac:dyDescent="0.25">
      <c r="B102" s="6">
        <f t="shared" si="17"/>
        <v>0</v>
      </c>
      <c r="C102" s="33">
        <f t="shared" si="13"/>
        <v>0</v>
      </c>
      <c r="D102" s="34">
        <f t="shared" si="10"/>
        <v>0</v>
      </c>
      <c r="E102" s="34">
        <f t="shared" si="11"/>
        <v>0</v>
      </c>
      <c r="F102" s="34">
        <f t="shared" si="14"/>
        <v>0</v>
      </c>
      <c r="G102" s="34">
        <f t="shared" si="18"/>
        <v>0</v>
      </c>
      <c r="H102" s="34">
        <f t="shared" si="15"/>
        <v>0</v>
      </c>
      <c r="I102" s="34">
        <f t="shared" si="16"/>
        <v>0</v>
      </c>
      <c r="J102" s="34">
        <f t="shared" si="12"/>
        <v>0</v>
      </c>
      <c r="K102" s="14">
        <f t="shared" si="9"/>
        <v>0</v>
      </c>
    </row>
    <row r="103" spans="2:12" x14ac:dyDescent="0.25">
      <c r="B103" s="6">
        <f>IF(B102-1&gt;=0,B102-1,0)</f>
        <v>0</v>
      </c>
      <c r="C103" s="33">
        <f t="shared" si="13"/>
        <v>0</v>
      </c>
      <c r="D103" s="34">
        <f t="shared" si="10"/>
        <v>0</v>
      </c>
      <c r="E103" s="34">
        <f t="shared" si="11"/>
        <v>0</v>
      </c>
      <c r="F103" s="34">
        <f t="shared" si="14"/>
        <v>0</v>
      </c>
      <c r="G103" s="34">
        <f t="shared" si="18"/>
        <v>0</v>
      </c>
      <c r="H103" s="34">
        <f t="shared" si="15"/>
        <v>0</v>
      </c>
      <c r="I103" s="34">
        <f t="shared" si="16"/>
        <v>0</v>
      </c>
      <c r="J103" s="34">
        <f>IF(C103&lt;=$H$3,0,IF(C103&lt;=($C$8-$H$4),IF(C102&gt;($C$8-$H$4),((33.4*(C103-C104+(30.3-(C103-$H$3)))/12-F103)*0.4),((33.4*(C103-C104)/12-F103)*0.4)),IF(C103&gt;0,0,0)))</f>
        <v>0</v>
      </c>
      <c r="K103" s="14">
        <f t="shared" si="9"/>
        <v>0</v>
      </c>
    </row>
    <row r="104" spans="2:12" x14ac:dyDescent="0.25">
      <c r="B104" s="6">
        <f t="shared" si="17"/>
        <v>0</v>
      </c>
      <c r="C104" s="33">
        <f t="shared" si="13"/>
        <v>0</v>
      </c>
      <c r="D104" s="34">
        <f t="shared" si="10"/>
        <v>0</v>
      </c>
      <c r="E104" s="34">
        <f t="shared" si="11"/>
        <v>0</v>
      </c>
      <c r="F104" s="34">
        <f t="shared" si="14"/>
        <v>0</v>
      </c>
      <c r="G104" s="34">
        <f t="shared" si="18"/>
        <v>0</v>
      </c>
      <c r="H104" s="34">
        <f t="shared" si="15"/>
        <v>0</v>
      </c>
      <c r="I104" s="34">
        <f t="shared" si="16"/>
        <v>0</v>
      </c>
      <c r="J104" s="34">
        <f t="shared" si="12"/>
        <v>0</v>
      </c>
      <c r="K104" s="14">
        <f t="shared" si="9"/>
        <v>0</v>
      </c>
    </row>
    <row r="105" spans="2:12" x14ac:dyDescent="0.25">
      <c r="B105" s="6">
        <f t="shared" si="17"/>
        <v>0</v>
      </c>
      <c r="C105" s="33">
        <f t="shared" si="13"/>
        <v>0</v>
      </c>
      <c r="D105" s="34">
        <f t="shared" si="10"/>
        <v>0</v>
      </c>
      <c r="E105" s="34">
        <f t="shared" si="11"/>
        <v>0</v>
      </c>
      <c r="F105" s="34">
        <f t="shared" si="14"/>
        <v>0</v>
      </c>
      <c r="G105" s="34">
        <f t="shared" si="18"/>
        <v>0</v>
      </c>
      <c r="H105" s="34">
        <f t="shared" si="15"/>
        <v>0</v>
      </c>
      <c r="I105" s="34">
        <f t="shared" si="16"/>
        <v>0</v>
      </c>
      <c r="J105" s="34">
        <f t="shared" si="12"/>
        <v>0</v>
      </c>
      <c r="K105" s="14">
        <f t="shared" si="9"/>
        <v>0</v>
      </c>
    </row>
    <row r="106" spans="2:12" x14ac:dyDescent="0.25">
      <c r="B106" s="6">
        <f t="shared" si="17"/>
        <v>0</v>
      </c>
      <c r="C106" s="33">
        <f t="shared" si="13"/>
        <v>0</v>
      </c>
      <c r="D106" s="34">
        <f t="shared" si="10"/>
        <v>0</v>
      </c>
      <c r="E106" s="34">
        <f t="shared" si="11"/>
        <v>0</v>
      </c>
      <c r="F106" s="34">
        <f t="shared" si="14"/>
        <v>0</v>
      </c>
      <c r="G106" s="34">
        <f t="shared" si="18"/>
        <v>0</v>
      </c>
      <c r="H106" s="34">
        <f t="shared" si="15"/>
        <v>0</v>
      </c>
      <c r="I106" s="34">
        <f t="shared" si="16"/>
        <v>0</v>
      </c>
      <c r="J106" s="34">
        <f t="shared" si="12"/>
        <v>0</v>
      </c>
      <c r="K106" s="14">
        <f t="shared" si="9"/>
        <v>0</v>
      </c>
    </row>
    <row r="107" spans="2:12" x14ac:dyDescent="0.25">
      <c r="B107" s="6">
        <f t="shared" si="17"/>
        <v>0</v>
      </c>
      <c r="C107" s="33">
        <f t="shared" si="13"/>
        <v>0</v>
      </c>
      <c r="D107" s="34">
        <f t="shared" si="10"/>
        <v>0</v>
      </c>
      <c r="E107" s="34">
        <f t="shared" si="11"/>
        <v>0</v>
      </c>
      <c r="F107" s="34">
        <f t="shared" si="14"/>
        <v>0</v>
      </c>
      <c r="G107" s="34">
        <f t="shared" si="18"/>
        <v>0</v>
      </c>
      <c r="H107" s="34">
        <f t="shared" si="15"/>
        <v>0</v>
      </c>
      <c r="I107" s="34">
        <f t="shared" si="16"/>
        <v>0</v>
      </c>
      <c r="J107" s="34">
        <f t="shared" si="12"/>
        <v>0</v>
      </c>
      <c r="K107" s="14">
        <f t="shared" si="9"/>
        <v>0</v>
      </c>
    </row>
    <row r="108" spans="2:12" x14ac:dyDescent="0.25">
      <c r="B108" s="6">
        <f t="shared" si="17"/>
        <v>0</v>
      </c>
      <c r="C108" s="33">
        <f t="shared" si="13"/>
        <v>0</v>
      </c>
      <c r="D108" s="34">
        <f t="shared" si="10"/>
        <v>0</v>
      </c>
      <c r="E108" s="34">
        <f t="shared" si="11"/>
        <v>0</v>
      </c>
      <c r="F108" s="34">
        <f t="shared" si="14"/>
        <v>0</v>
      </c>
      <c r="G108" s="34">
        <f t="shared" si="18"/>
        <v>0</v>
      </c>
      <c r="H108" s="34">
        <f t="shared" si="15"/>
        <v>0</v>
      </c>
      <c r="I108" s="34">
        <f t="shared" si="16"/>
        <v>0</v>
      </c>
      <c r="J108" s="34">
        <f t="shared" si="12"/>
        <v>0</v>
      </c>
      <c r="K108" s="14">
        <f t="shared" si="9"/>
        <v>0</v>
      </c>
    </row>
    <row r="109" spans="2:12" x14ac:dyDescent="0.25">
      <c r="B109" s="6">
        <f t="shared" si="17"/>
        <v>0</v>
      </c>
      <c r="C109" s="33">
        <f t="shared" si="13"/>
        <v>0</v>
      </c>
      <c r="D109" s="34">
        <f t="shared" si="10"/>
        <v>0</v>
      </c>
      <c r="E109" s="34">
        <f t="shared" si="11"/>
        <v>0</v>
      </c>
      <c r="F109" s="34">
        <f t="shared" si="14"/>
        <v>0</v>
      </c>
      <c r="G109" s="34">
        <f t="shared" si="18"/>
        <v>0</v>
      </c>
      <c r="H109" s="34">
        <f t="shared" si="15"/>
        <v>0</v>
      </c>
      <c r="I109" s="34">
        <f t="shared" si="16"/>
        <v>0</v>
      </c>
      <c r="J109" s="34">
        <f t="shared" si="12"/>
        <v>0</v>
      </c>
      <c r="K109" s="14">
        <f t="shared" si="9"/>
        <v>0</v>
      </c>
    </row>
    <row r="110" spans="2:12" x14ac:dyDescent="0.25">
      <c r="B110" s="6">
        <f t="shared" si="17"/>
        <v>0</v>
      </c>
      <c r="C110" s="33">
        <f t="shared" si="13"/>
        <v>0</v>
      </c>
      <c r="D110" s="34">
        <f t="shared" si="10"/>
        <v>0</v>
      </c>
      <c r="E110" s="34">
        <f t="shared" si="11"/>
        <v>0</v>
      </c>
      <c r="F110" s="34">
        <f t="shared" si="14"/>
        <v>0</v>
      </c>
      <c r="G110" s="34">
        <f t="shared" si="18"/>
        <v>0</v>
      </c>
      <c r="H110" s="34">
        <f t="shared" si="15"/>
        <v>0</v>
      </c>
      <c r="I110" s="34">
        <f t="shared" si="16"/>
        <v>0</v>
      </c>
      <c r="J110" s="34">
        <f t="shared" si="12"/>
        <v>0</v>
      </c>
      <c r="K110" s="14">
        <f t="shared" si="9"/>
        <v>0</v>
      </c>
    </row>
    <row r="111" spans="2:12" x14ac:dyDescent="0.25">
      <c r="B111" s="6">
        <f t="shared" si="17"/>
        <v>0</v>
      </c>
      <c r="C111" s="33">
        <f t="shared" si="13"/>
        <v>0</v>
      </c>
      <c r="D111" s="34">
        <f t="shared" si="10"/>
        <v>0</v>
      </c>
      <c r="E111" s="34">
        <f t="shared" si="11"/>
        <v>0</v>
      </c>
      <c r="F111" s="34">
        <f t="shared" si="14"/>
        <v>0</v>
      </c>
      <c r="G111" s="34">
        <f t="shared" si="18"/>
        <v>0</v>
      </c>
      <c r="H111" s="34">
        <f t="shared" si="15"/>
        <v>0</v>
      </c>
      <c r="I111" s="34">
        <f t="shared" si="16"/>
        <v>0</v>
      </c>
      <c r="J111" s="34">
        <f t="shared" si="12"/>
        <v>0</v>
      </c>
      <c r="K111" s="14">
        <f t="shared" si="9"/>
        <v>0</v>
      </c>
    </row>
    <row r="112" spans="2:12" x14ac:dyDescent="0.25">
      <c r="B112" s="6">
        <f t="shared" si="17"/>
        <v>0</v>
      </c>
      <c r="C112" s="33">
        <f t="shared" si="13"/>
        <v>0</v>
      </c>
      <c r="D112" s="34">
        <f t="shared" si="10"/>
        <v>0</v>
      </c>
      <c r="E112" s="34">
        <f t="shared" si="11"/>
        <v>0</v>
      </c>
      <c r="F112" s="34">
        <f t="shared" si="14"/>
        <v>0</v>
      </c>
      <c r="G112" s="34">
        <f t="shared" si="18"/>
        <v>0</v>
      </c>
      <c r="H112" s="34">
        <f t="shared" si="15"/>
        <v>0</v>
      </c>
      <c r="I112" s="34">
        <f t="shared" si="16"/>
        <v>0</v>
      </c>
      <c r="J112" s="34">
        <f t="shared" si="12"/>
        <v>0</v>
      </c>
      <c r="K112" s="14">
        <f t="shared" si="9"/>
        <v>0</v>
      </c>
    </row>
    <row r="113" spans="2:11" x14ac:dyDescent="0.25">
      <c r="B113" s="6">
        <f t="shared" si="17"/>
        <v>0</v>
      </c>
      <c r="C113" s="33">
        <f t="shared" si="13"/>
        <v>0</v>
      </c>
      <c r="D113" s="34">
        <f t="shared" si="10"/>
        <v>0</v>
      </c>
      <c r="E113" s="34">
        <f t="shared" si="11"/>
        <v>0</v>
      </c>
      <c r="F113" s="34">
        <f t="shared" si="14"/>
        <v>0</v>
      </c>
      <c r="G113" s="34">
        <f t="shared" si="18"/>
        <v>0</v>
      </c>
      <c r="H113" s="34">
        <f t="shared" si="15"/>
        <v>0</v>
      </c>
      <c r="I113" s="34">
        <f t="shared" si="16"/>
        <v>0</v>
      </c>
      <c r="J113" s="34">
        <f t="shared" si="12"/>
        <v>0</v>
      </c>
      <c r="K113" s="14">
        <f t="shared" si="9"/>
        <v>0</v>
      </c>
    </row>
    <row r="114" spans="2:11" x14ac:dyDescent="0.25">
      <c r="B114" s="6">
        <f t="shared" si="17"/>
        <v>0</v>
      </c>
      <c r="C114" s="33">
        <f t="shared" si="13"/>
        <v>0</v>
      </c>
      <c r="D114" s="34">
        <f t="shared" si="10"/>
        <v>0</v>
      </c>
      <c r="E114" s="34">
        <f t="shared" si="11"/>
        <v>0</v>
      </c>
      <c r="F114" s="34">
        <f t="shared" si="14"/>
        <v>0</v>
      </c>
      <c r="G114" s="34">
        <f t="shared" si="18"/>
        <v>0</v>
      </c>
      <c r="H114" s="34">
        <f t="shared" si="15"/>
        <v>0</v>
      </c>
      <c r="I114" s="34">
        <f t="shared" si="16"/>
        <v>0</v>
      </c>
      <c r="J114" s="34">
        <f t="shared" si="12"/>
        <v>0</v>
      </c>
      <c r="K114" s="14">
        <f t="shared" ref="K114:K153" si="19">K115+H114+J114</f>
        <v>0</v>
      </c>
    </row>
    <row r="115" spans="2:11" x14ac:dyDescent="0.25">
      <c r="B115" s="6">
        <f t="shared" si="17"/>
        <v>0</v>
      </c>
      <c r="C115" s="33">
        <f t="shared" si="13"/>
        <v>0</v>
      </c>
      <c r="D115" s="34">
        <f t="shared" si="10"/>
        <v>0</v>
      </c>
      <c r="E115" s="34">
        <f t="shared" si="11"/>
        <v>0</v>
      </c>
      <c r="F115" s="34">
        <f t="shared" si="14"/>
        <v>0</v>
      </c>
      <c r="G115" s="34">
        <f t="shared" si="18"/>
        <v>0</v>
      </c>
      <c r="H115" s="34">
        <f t="shared" si="15"/>
        <v>0</v>
      </c>
      <c r="I115" s="34">
        <f t="shared" si="16"/>
        <v>0</v>
      </c>
      <c r="J115" s="34">
        <f t="shared" si="12"/>
        <v>0</v>
      </c>
      <c r="K115" s="14">
        <f t="shared" si="19"/>
        <v>0</v>
      </c>
    </row>
    <row r="116" spans="2:11" x14ac:dyDescent="0.25">
      <c r="B116" s="6">
        <f t="shared" si="17"/>
        <v>0</v>
      </c>
      <c r="C116" s="33">
        <f t="shared" si="13"/>
        <v>0</v>
      </c>
      <c r="D116" s="34">
        <f t="shared" si="10"/>
        <v>0</v>
      </c>
      <c r="E116" s="34">
        <f t="shared" si="11"/>
        <v>0</v>
      </c>
      <c r="F116" s="34">
        <f t="shared" si="14"/>
        <v>0</v>
      </c>
      <c r="G116" s="34">
        <f t="shared" si="18"/>
        <v>0</v>
      </c>
      <c r="H116" s="34">
        <f t="shared" si="15"/>
        <v>0</v>
      </c>
      <c r="I116" s="34">
        <f t="shared" si="16"/>
        <v>0</v>
      </c>
      <c r="J116" s="34">
        <f t="shared" si="12"/>
        <v>0</v>
      </c>
      <c r="K116" s="14">
        <f t="shared" si="19"/>
        <v>0</v>
      </c>
    </row>
    <row r="117" spans="2:11" x14ac:dyDescent="0.25">
      <c r="B117" s="6">
        <f t="shared" si="17"/>
        <v>0</v>
      </c>
      <c r="C117" s="33">
        <f t="shared" si="13"/>
        <v>0</v>
      </c>
      <c r="D117" s="34">
        <f t="shared" si="10"/>
        <v>0</v>
      </c>
      <c r="E117" s="34">
        <f t="shared" si="11"/>
        <v>0</v>
      </c>
      <c r="F117" s="34">
        <f t="shared" si="14"/>
        <v>0</v>
      </c>
      <c r="G117" s="34">
        <f t="shared" si="18"/>
        <v>0</v>
      </c>
      <c r="H117" s="34">
        <f t="shared" si="15"/>
        <v>0</v>
      </c>
      <c r="I117" s="34">
        <f t="shared" si="16"/>
        <v>0</v>
      </c>
      <c r="J117" s="34">
        <f t="shared" si="12"/>
        <v>0</v>
      </c>
      <c r="K117" s="14">
        <f t="shared" si="19"/>
        <v>0</v>
      </c>
    </row>
    <row r="118" spans="2:11" x14ac:dyDescent="0.25">
      <c r="B118" s="6">
        <f t="shared" si="17"/>
        <v>0</v>
      </c>
      <c r="C118" s="33">
        <f t="shared" si="13"/>
        <v>0</v>
      </c>
      <c r="D118" s="34">
        <f t="shared" si="10"/>
        <v>0</v>
      </c>
      <c r="E118" s="34">
        <f t="shared" si="11"/>
        <v>0</v>
      </c>
      <c r="F118" s="34">
        <f t="shared" si="14"/>
        <v>0</v>
      </c>
      <c r="G118" s="34">
        <f t="shared" si="18"/>
        <v>0</v>
      </c>
      <c r="H118" s="34">
        <f t="shared" si="15"/>
        <v>0</v>
      </c>
      <c r="I118" s="34">
        <f t="shared" si="16"/>
        <v>0</v>
      </c>
      <c r="J118" s="34">
        <f t="shared" si="12"/>
        <v>0</v>
      </c>
      <c r="K118" s="14">
        <f t="shared" si="19"/>
        <v>0</v>
      </c>
    </row>
    <row r="119" spans="2:11" x14ac:dyDescent="0.25">
      <c r="B119" s="6">
        <f t="shared" si="17"/>
        <v>0</v>
      </c>
      <c r="C119" s="33">
        <f t="shared" si="13"/>
        <v>0</v>
      </c>
      <c r="D119" s="34">
        <f t="shared" si="10"/>
        <v>0</v>
      </c>
      <c r="E119" s="34">
        <f t="shared" si="11"/>
        <v>0</v>
      </c>
      <c r="F119" s="34">
        <f t="shared" si="14"/>
        <v>0</v>
      </c>
      <c r="G119" s="34">
        <f t="shared" si="18"/>
        <v>0</v>
      </c>
      <c r="H119" s="34">
        <f t="shared" si="15"/>
        <v>0</v>
      </c>
      <c r="I119" s="34">
        <f t="shared" si="16"/>
        <v>0</v>
      </c>
      <c r="J119" s="34">
        <f t="shared" si="12"/>
        <v>0</v>
      </c>
      <c r="K119" s="14">
        <f t="shared" si="19"/>
        <v>0</v>
      </c>
    </row>
    <row r="120" spans="2:11" x14ac:dyDescent="0.25">
      <c r="B120" s="6">
        <f t="shared" si="17"/>
        <v>0</v>
      </c>
      <c r="C120" s="33">
        <f t="shared" si="13"/>
        <v>0</v>
      </c>
      <c r="D120" s="34">
        <f t="shared" si="10"/>
        <v>0</v>
      </c>
      <c r="E120" s="34">
        <f t="shared" si="11"/>
        <v>0</v>
      </c>
      <c r="F120" s="34">
        <f t="shared" si="14"/>
        <v>0</v>
      </c>
      <c r="G120" s="34">
        <f t="shared" si="18"/>
        <v>0</v>
      </c>
      <c r="H120" s="34">
        <f t="shared" si="15"/>
        <v>0</v>
      </c>
      <c r="I120" s="34">
        <f t="shared" si="16"/>
        <v>0</v>
      </c>
      <c r="J120" s="34">
        <f t="shared" si="12"/>
        <v>0</v>
      </c>
      <c r="K120" s="14">
        <f t="shared" si="19"/>
        <v>0</v>
      </c>
    </row>
    <row r="121" spans="2:11" x14ac:dyDescent="0.25">
      <c r="B121" s="6">
        <f t="shared" si="17"/>
        <v>0</v>
      </c>
      <c r="C121" s="33">
        <f t="shared" si="13"/>
        <v>0</v>
      </c>
      <c r="D121" s="34">
        <f t="shared" si="10"/>
        <v>0</v>
      </c>
      <c r="E121" s="34">
        <f t="shared" si="11"/>
        <v>0</v>
      </c>
      <c r="F121" s="34">
        <f t="shared" si="14"/>
        <v>0</v>
      </c>
      <c r="G121" s="34">
        <f t="shared" si="18"/>
        <v>0</v>
      </c>
      <c r="H121" s="34">
        <f t="shared" si="15"/>
        <v>0</v>
      </c>
      <c r="I121" s="34">
        <f t="shared" si="16"/>
        <v>0</v>
      </c>
      <c r="J121" s="34">
        <f t="shared" si="12"/>
        <v>0</v>
      </c>
      <c r="K121" s="14">
        <f t="shared" si="19"/>
        <v>0</v>
      </c>
    </row>
    <row r="122" spans="2:11" x14ac:dyDescent="0.25">
      <c r="B122" s="6">
        <f t="shared" si="17"/>
        <v>0</v>
      </c>
      <c r="C122" s="33">
        <f t="shared" si="13"/>
        <v>0</v>
      </c>
      <c r="D122" s="34">
        <f t="shared" si="10"/>
        <v>0</v>
      </c>
      <c r="E122" s="34">
        <f t="shared" si="11"/>
        <v>0</v>
      </c>
      <c r="F122" s="34">
        <f t="shared" si="14"/>
        <v>0</v>
      </c>
      <c r="G122" s="34">
        <f t="shared" si="18"/>
        <v>0</v>
      </c>
      <c r="H122" s="34">
        <f t="shared" si="15"/>
        <v>0</v>
      </c>
      <c r="I122" s="34">
        <f t="shared" si="16"/>
        <v>0</v>
      </c>
      <c r="J122" s="34">
        <f t="shared" si="12"/>
        <v>0</v>
      </c>
      <c r="K122" s="14">
        <f t="shared" si="19"/>
        <v>0</v>
      </c>
    </row>
    <row r="123" spans="2:11" x14ac:dyDescent="0.25">
      <c r="B123" s="6">
        <f t="shared" si="17"/>
        <v>0</v>
      </c>
      <c r="C123" s="33">
        <f t="shared" si="13"/>
        <v>0</v>
      </c>
      <c r="D123" s="34">
        <f t="shared" si="10"/>
        <v>0</v>
      </c>
      <c r="E123" s="34">
        <f t="shared" si="11"/>
        <v>0</v>
      </c>
      <c r="F123" s="34">
        <f t="shared" si="14"/>
        <v>0</v>
      </c>
      <c r="G123" s="34">
        <f t="shared" si="18"/>
        <v>0</v>
      </c>
      <c r="H123" s="34">
        <f t="shared" si="15"/>
        <v>0</v>
      </c>
      <c r="I123" s="34">
        <f t="shared" si="16"/>
        <v>0</v>
      </c>
      <c r="J123" s="34">
        <f t="shared" si="12"/>
        <v>0</v>
      </c>
      <c r="K123" s="14">
        <f t="shared" si="19"/>
        <v>0</v>
      </c>
    </row>
    <row r="124" spans="2:11" x14ac:dyDescent="0.25">
      <c r="B124" s="6">
        <f t="shared" si="17"/>
        <v>0</v>
      </c>
      <c r="C124" s="33">
        <f t="shared" si="13"/>
        <v>0</v>
      </c>
      <c r="D124" s="34">
        <f t="shared" si="10"/>
        <v>0</v>
      </c>
      <c r="E124" s="34">
        <f t="shared" si="11"/>
        <v>0</v>
      </c>
      <c r="F124" s="34">
        <f t="shared" si="14"/>
        <v>0</v>
      </c>
      <c r="G124" s="34">
        <f t="shared" si="18"/>
        <v>0</v>
      </c>
      <c r="H124" s="34">
        <f t="shared" si="15"/>
        <v>0</v>
      </c>
      <c r="I124" s="34">
        <f t="shared" si="16"/>
        <v>0</v>
      </c>
      <c r="J124" s="34">
        <f t="shared" si="12"/>
        <v>0</v>
      </c>
      <c r="K124" s="14">
        <f t="shared" si="19"/>
        <v>0</v>
      </c>
    </row>
    <row r="125" spans="2:11" x14ac:dyDescent="0.25">
      <c r="B125" s="6">
        <f t="shared" si="17"/>
        <v>0</v>
      </c>
      <c r="C125" s="33">
        <f t="shared" si="13"/>
        <v>0</v>
      </c>
      <c r="D125" s="34">
        <f t="shared" si="10"/>
        <v>0</v>
      </c>
      <c r="E125" s="34">
        <f t="shared" si="11"/>
        <v>0</v>
      </c>
      <c r="F125" s="34">
        <f t="shared" si="14"/>
        <v>0</v>
      </c>
      <c r="G125" s="34">
        <f t="shared" si="18"/>
        <v>0</v>
      </c>
      <c r="H125" s="34">
        <f t="shared" si="15"/>
        <v>0</v>
      </c>
      <c r="I125" s="34">
        <f t="shared" si="16"/>
        <v>0</v>
      </c>
      <c r="J125" s="34">
        <f t="shared" si="12"/>
        <v>0</v>
      </c>
      <c r="K125" s="14">
        <f t="shared" si="19"/>
        <v>0</v>
      </c>
    </row>
    <row r="126" spans="2:11" x14ac:dyDescent="0.25">
      <c r="B126" s="6">
        <f t="shared" si="17"/>
        <v>0</v>
      </c>
      <c r="C126" s="33">
        <f t="shared" si="13"/>
        <v>0</v>
      </c>
      <c r="D126" s="34">
        <f t="shared" si="10"/>
        <v>0</v>
      </c>
      <c r="E126" s="34">
        <f t="shared" si="11"/>
        <v>0</v>
      </c>
      <c r="F126" s="34">
        <f t="shared" si="14"/>
        <v>0</v>
      </c>
      <c r="G126" s="34">
        <f t="shared" si="18"/>
        <v>0</v>
      </c>
      <c r="H126" s="34">
        <f t="shared" si="15"/>
        <v>0</v>
      </c>
      <c r="I126" s="34">
        <f t="shared" si="16"/>
        <v>0</v>
      </c>
      <c r="J126" s="34">
        <f t="shared" si="12"/>
        <v>0</v>
      </c>
      <c r="K126" s="14">
        <f t="shared" si="19"/>
        <v>0</v>
      </c>
    </row>
    <row r="127" spans="2:11" x14ac:dyDescent="0.25">
      <c r="B127" s="6">
        <f t="shared" si="17"/>
        <v>0</v>
      </c>
      <c r="C127" s="33">
        <f t="shared" si="13"/>
        <v>0</v>
      </c>
      <c r="D127" s="34">
        <f t="shared" si="10"/>
        <v>0</v>
      </c>
      <c r="E127" s="34">
        <f t="shared" si="11"/>
        <v>0</v>
      </c>
      <c r="F127" s="34">
        <f t="shared" si="14"/>
        <v>0</v>
      </c>
      <c r="G127" s="34">
        <f t="shared" si="18"/>
        <v>0</v>
      </c>
      <c r="H127" s="34">
        <f t="shared" si="15"/>
        <v>0</v>
      </c>
      <c r="I127" s="34">
        <f t="shared" si="16"/>
        <v>0</v>
      </c>
      <c r="J127" s="34">
        <f t="shared" si="12"/>
        <v>0</v>
      </c>
      <c r="K127" s="14">
        <f t="shared" si="19"/>
        <v>0</v>
      </c>
    </row>
    <row r="128" spans="2:11" x14ac:dyDescent="0.25">
      <c r="B128" s="6">
        <f t="shared" si="17"/>
        <v>0</v>
      </c>
      <c r="C128" s="33">
        <f t="shared" si="13"/>
        <v>0</v>
      </c>
      <c r="D128" s="34">
        <f t="shared" si="10"/>
        <v>0</v>
      </c>
      <c r="E128" s="34">
        <f t="shared" si="11"/>
        <v>0</v>
      </c>
      <c r="F128" s="34">
        <f t="shared" si="14"/>
        <v>0</v>
      </c>
      <c r="G128" s="34">
        <f t="shared" si="18"/>
        <v>0</v>
      </c>
      <c r="H128" s="34">
        <f t="shared" si="15"/>
        <v>0</v>
      </c>
      <c r="I128" s="34">
        <f t="shared" si="16"/>
        <v>0</v>
      </c>
      <c r="J128" s="34">
        <f t="shared" si="12"/>
        <v>0</v>
      </c>
      <c r="K128" s="14">
        <f t="shared" si="19"/>
        <v>0</v>
      </c>
    </row>
    <row r="129" spans="2:11" x14ac:dyDescent="0.25">
      <c r="B129" s="6">
        <f t="shared" si="17"/>
        <v>0</v>
      </c>
      <c r="C129" s="33">
        <f t="shared" si="13"/>
        <v>0</v>
      </c>
      <c r="D129" s="34">
        <f t="shared" si="10"/>
        <v>0</v>
      </c>
      <c r="E129" s="34">
        <f t="shared" si="11"/>
        <v>0</v>
      </c>
      <c r="F129" s="34">
        <f t="shared" si="14"/>
        <v>0</v>
      </c>
      <c r="G129" s="34">
        <f t="shared" si="18"/>
        <v>0</v>
      </c>
      <c r="H129" s="34">
        <f t="shared" si="15"/>
        <v>0</v>
      </c>
      <c r="I129" s="34">
        <f t="shared" si="16"/>
        <v>0</v>
      </c>
      <c r="J129" s="34">
        <f t="shared" si="12"/>
        <v>0</v>
      </c>
      <c r="K129" s="14">
        <f t="shared" si="19"/>
        <v>0</v>
      </c>
    </row>
    <row r="130" spans="2:11" x14ac:dyDescent="0.25">
      <c r="B130" s="6">
        <f t="shared" si="17"/>
        <v>0</v>
      </c>
      <c r="C130" s="33">
        <f t="shared" si="13"/>
        <v>0</v>
      </c>
      <c r="D130" s="34">
        <f t="shared" si="10"/>
        <v>0</v>
      </c>
      <c r="E130" s="34">
        <f t="shared" si="11"/>
        <v>0</v>
      </c>
      <c r="F130" s="34">
        <f t="shared" si="14"/>
        <v>0</v>
      </c>
      <c r="G130" s="34">
        <f t="shared" si="18"/>
        <v>0</v>
      </c>
      <c r="H130" s="34">
        <f t="shared" si="15"/>
        <v>0</v>
      </c>
      <c r="I130" s="34">
        <f t="shared" si="16"/>
        <v>0</v>
      </c>
      <c r="J130" s="34">
        <f t="shared" si="12"/>
        <v>0</v>
      </c>
      <c r="K130" s="14">
        <f t="shared" si="19"/>
        <v>0</v>
      </c>
    </row>
    <row r="131" spans="2:11" x14ac:dyDescent="0.25">
      <c r="B131" s="6">
        <f t="shared" si="17"/>
        <v>0</v>
      </c>
      <c r="C131" s="33">
        <f t="shared" si="13"/>
        <v>0</v>
      </c>
      <c r="D131" s="34">
        <f t="shared" si="10"/>
        <v>0</v>
      </c>
      <c r="E131" s="34">
        <f t="shared" si="11"/>
        <v>0</v>
      </c>
      <c r="F131" s="34">
        <f t="shared" si="14"/>
        <v>0</v>
      </c>
      <c r="G131" s="34">
        <f t="shared" si="18"/>
        <v>0</v>
      </c>
      <c r="H131" s="34">
        <f t="shared" si="15"/>
        <v>0</v>
      </c>
      <c r="I131" s="34">
        <f t="shared" si="16"/>
        <v>0</v>
      </c>
      <c r="J131" s="34">
        <f t="shared" si="12"/>
        <v>0</v>
      </c>
      <c r="K131" s="14">
        <f t="shared" si="19"/>
        <v>0</v>
      </c>
    </row>
    <row r="132" spans="2:11" x14ac:dyDescent="0.25">
      <c r="B132" s="6">
        <f t="shared" si="17"/>
        <v>0</v>
      </c>
      <c r="C132" s="33">
        <f t="shared" si="13"/>
        <v>0</v>
      </c>
      <c r="D132" s="34">
        <f t="shared" si="10"/>
        <v>0</v>
      </c>
      <c r="E132" s="34">
        <f t="shared" si="11"/>
        <v>0</v>
      </c>
      <c r="F132" s="34">
        <f t="shared" si="14"/>
        <v>0</v>
      </c>
      <c r="G132" s="34">
        <f t="shared" si="18"/>
        <v>0</v>
      </c>
      <c r="H132" s="34">
        <f t="shared" si="15"/>
        <v>0</v>
      </c>
      <c r="I132" s="34">
        <f t="shared" si="16"/>
        <v>0</v>
      </c>
      <c r="J132" s="34">
        <f t="shared" si="12"/>
        <v>0</v>
      </c>
      <c r="K132" s="14">
        <f t="shared" si="19"/>
        <v>0</v>
      </c>
    </row>
    <row r="133" spans="2:11" x14ac:dyDescent="0.25">
      <c r="B133" s="6">
        <f t="shared" si="17"/>
        <v>0</v>
      </c>
      <c r="C133" s="33">
        <f t="shared" si="13"/>
        <v>0</v>
      </c>
      <c r="D133" s="34">
        <f t="shared" si="10"/>
        <v>0</v>
      </c>
      <c r="E133" s="34">
        <f t="shared" si="11"/>
        <v>0</v>
      </c>
      <c r="F133" s="34">
        <f t="shared" si="14"/>
        <v>0</v>
      </c>
      <c r="G133" s="34">
        <f t="shared" si="18"/>
        <v>0</v>
      </c>
      <c r="H133" s="34">
        <f t="shared" si="15"/>
        <v>0</v>
      </c>
      <c r="I133" s="34">
        <f t="shared" si="16"/>
        <v>0</v>
      </c>
      <c r="J133" s="34">
        <f t="shared" si="12"/>
        <v>0</v>
      </c>
      <c r="K133" s="14">
        <f t="shared" si="19"/>
        <v>0</v>
      </c>
    </row>
    <row r="134" spans="2:11" x14ac:dyDescent="0.25">
      <c r="B134" s="6">
        <f t="shared" si="17"/>
        <v>0</v>
      </c>
      <c r="C134" s="33">
        <f t="shared" si="13"/>
        <v>0</v>
      </c>
      <c r="D134" s="34">
        <f t="shared" si="10"/>
        <v>0</v>
      </c>
      <c r="E134" s="34">
        <f t="shared" si="11"/>
        <v>0</v>
      </c>
      <c r="F134" s="34">
        <f t="shared" si="14"/>
        <v>0</v>
      </c>
      <c r="G134" s="34">
        <f t="shared" si="18"/>
        <v>0</v>
      </c>
      <c r="H134" s="34">
        <f t="shared" si="15"/>
        <v>0</v>
      </c>
      <c r="I134" s="34">
        <f t="shared" si="16"/>
        <v>0</v>
      </c>
      <c r="J134" s="34">
        <f t="shared" si="12"/>
        <v>0</v>
      </c>
      <c r="K134" s="14">
        <f t="shared" si="19"/>
        <v>0</v>
      </c>
    </row>
    <row r="135" spans="2:11" x14ac:dyDescent="0.25">
      <c r="B135" s="6">
        <f t="shared" si="17"/>
        <v>0</v>
      </c>
      <c r="C135" s="33">
        <f t="shared" si="13"/>
        <v>0</v>
      </c>
      <c r="D135" s="34">
        <f t="shared" si="10"/>
        <v>0</v>
      </c>
      <c r="E135" s="34">
        <f t="shared" si="11"/>
        <v>0</v>
      </c>
      <c r="F135" s="34">
        <f t="shared" si="14"/>
        <v>0</v>
      </c>
      <c r="G135" s="34">
        <f t="shared" si="18"/>
        <v>0</v>
      </c>
      <c r="H135" s="34">
        <f t="shared" si="15"/>
        <v>0</v>
      </c>
      <c r="I135" s="34">
        <f t="shared" si="16"/>
        <v>0</v>
      </c>
      <c r="J135" s="34">
        <f t="shared" si="12"/>
        <v>0</v>
      </c>
      <c r="K135" s="14">
        <f t="shared" si="19"/>
        <v>0</v>
      </c>
    </row>
    <row r="136" spans="2:11" x14ac:dyDescent="0.25">
      <c r="B136" s="6">
        <f t="shared" si="17"/>
        <v>0</v>
      </c>
      <c r="C136" s="33">
        <f t="shared" si="13"/>
        <v>0</v>
      </c>
      <c r="D136" s="34">
        <f t="shared" ref="D136:D153" si="20">IF(C136=0,0,IF(C136&lt;=$H$3,33.4*(C136-C137)/12*0.4,IF(C136&lt;=($C$8-$H$4),0,IF(C136&gt;0,33.4*(C136-C137)/12*0.4,0))))</f>
        <v>0</v>
      </c>
      <c r="E136" s="34">
        <f t="shared" ref="E136:E153" si="21">IF(C136&lt;=$H$3,0,IF(C136&lt;=($C$8-$H$4),-0.0000344*(C136-$H$3)^4+0.0012033*(C136-$H$3)^3-0.0307623*(C136-$H$3)^2+2.4136936*(C136-$H$3),IF(C136&gt;0,0,0)))</f>
        <v>0</v>
      </c>
      <c r="F136" s="34">
        <f t="shared" si="14"/>
        <v>0</v>
      </c>
      <c r="G136" s="34">
        <f t="shared" si="18"/>
        <v>0</v>
      </c>
      <c r="H136" s="34">
        <f t="shared" si="15"/>
        <v>0</v>
      </c>
      <c r="I136" s="34">
        <f t="shared" si="16"/>
        <v>0</v>
      </c>
      <c r="J136" s="34">
        <f t="shared" ref="J136:J153" si="22">IF(C136&lt;=$H$3,0,IF(C136&lt;=($C$8-$H$4),IF(C135&gt;($C$8-$H$4),((33.4*(C136-C137+(30.3-(C136-$H$3)))/12-F136)*0.4),((33.4*(C136-C137)/12-F136)*0.4)),IF(C136&gt;0,0,0)))</f>
        <v>0</v>
      </c>
      <c r="K136" s="14">
        <f t="shared" si="19"/>
        <v>0</v>
      </c>
    </row>
    <row r="137" spans="2:11" x14ac:dyDescent="0.25">
      <c r="B137" s="6">
        <f t="shared" si="17"/>
        <v>0</v>
      </c>
      <c r="C137" s="33">
        <f t="shared" ref="C137:C153" si="23">IF(B137&gt;=0,B137*$H$2,0)</f>
        <v>0</v>
      </c>
      <c r="D137" s="34">
        <f t="shared" si="20"/>
        <v>0</v>
      </c>
      <c r="E137" s="34">
        <f t="shared" si="21"/>
        <v>0</v>
      </c>
      <c r="F137" s="34">
        <f t="shared" ref="F137:F153" si="24">IF(E137-E138&lt;=0,0,IF(E137-E138&gt;=0,E137-E138,0))</f>
        <v>0</v>
      </c>
      <c r="G137" s="34">
        <f t="shared" si="18"/>
        <v>0</v>
      </c>
      <c r="H137" s="34">
        <f t="shared" ref="H137:H153" si="25">D137+F137</f>
        <v>0</v>
      </c>
      <c r="I137" s="34">
        <f t="shared" ref="I137:I153" si="26">IF(H137+I138&gt;=0,H137+I138,0)</f>
        <v>0</v>
      </c>
      <c r="J137" s="34">
        <f t="shared" si="22"/>
        <v>0</v>
      </c>
      <c r="K137" s="14">
        <f t="shared" si="19"/>
        <v>0</v>
      </c>
    </row>
    <row r="138" spans="2:11" x14ac:dyDescent="0.25">
      <c r="B138" s="6">
        <f t="shared" ref="B138:B153" si="27">IF(B137-1&gt;=0,B137-1,0)</f>
        <v>0</v>
      </c>
      <c r="C138" s="33">
        <f t="shared" si="23"/>
        <v>0</v>
      </c>
      <c r="D138" s="34">
        <f t="shared" si="20"/>
        <v>0</v>
      </c>
      <c r="E138" s="34">
        <f t="shared" si="21"/>
        <v>0</v>
      </c>
      <c r="F138" s="34">
        <f t="shared" si="24"/>
        <v>0</v>
      </c>
      <c r="G138" s="34">
        <f t="shared" ref="G138:G153" si="28">IF(G139+F138&gt;=0,G139+F138,0)</f>
        <v>0</v>
      </c>
      <c r="H138" s="34">
        <f t="shared" si="25"/>
        <v>0</v>
      </c>
      <c r="I138" s="34">
        <f t="shared" si="26"/>
        <v>0</v>
      </c>
      <c r="J138" s="34">
        <f t="shared" si="22"/>
        <v>0</v>
      </c>
      <c r="K138" s="14">
        <f t="shared" si="19"/>
        <v>0</v>
      </c>
    </row>
    <row r="139" spans="2:11" x14ac:dyDescent="0.25">
      <c r="B139" s="6">
        <f t="shared" si="27"/>
        <v>0</v>
      </c>
      <c r="C139" s="33">
        <f t="shared" si="23"/>
        <v>0</v>
      </c>
      <c r="D139" s="34">
        <f t="shared" si="20"/>
        <v>0</v>
      </c>
      <c r="E139" s="34">
        <f t="shared" si="21"/>
        <v>0</v>
      </c>
      <c r="F139" s="34">
        <f t="shared" si="24"/>
        <v>0</v>
      </c>
      <c r="G139" s="34">
        <f t="shared" si="28"/>
        <v>0</v>
      </c>
      <c r="H139" s="34">
        <f t="shared" si="25"/>
        <v>0</v>
      </c>
      <c r="I139" s="34">
        <f t="shared" si="26"/>
        <v>0</v>
      </c>
      <c r="J139" s="34">
        <f t="shared" si="22"/>
        <v>0</v>
      </c>
      <c r="K139" s="14">
        <f t="shared" si="19"/>
        <v>0</v>
      </c>
    </row>
    <row r="140" spans="2:11" x14ac:dyDescent="0.25">
      <c r="B140" s="6">
        <f t="shared" si="27"/>
        <v>0</v>
      </c>
      <c r="C140" s="33">
        <f t="shared" si="23"/>
        <v>0</v>
      </c>
      <c r="D140" s="34">
        <f t="shared" si="20"/>
        <v>0</v>
      </c>
      <c r="E140" s="34">
        <f t="shared" si="21"/>
        <v>0</v>
      </c>
      <c r="F140" s="34">
        <f t="shared" si="24"/>
        <v>0</v>
      </c>
      <c r="G140" s="34">
        <f t="shared" si="28"/>
        <v>0</v>
      </c>
      <c r="H140" s="34">
        <f t="shared" si="25"/>
        <v>0</v>
      </c>
      <c r="I140" s="34">
        <f t="shared" si="26"/>
        <v>0</v>
      </c>
      <c r="J140" s="34">
        <f t="shared" si="22"/>
        <v>0</v>
      </c>
      <c r="K140" s="14">
        <f t="shared" si="19"/>
        <v>0</v>
      </c>
    </row>
    <row r="141" spans="2:11" x14ac:dyDescent="0.25">
      <c r="B141" s="6">
        <f t="shared" si="27"/>
        <v>0</v>
      </c>
      <c r="C141" s="33">
        <f t="shared" si="23"/>
        <v>0</v>
      </c>
      <c r="D141" s="34">
        <f t="shared" si="20"/>
        <v>0</v>
      </c>
      <c r="E141" s="34">
        <f t="shared" si="21"/>
        <v>0</v>
      </c>
      <c r="F141" s="34">
        <f t="shared" si="24"/>
        <v>0</v>
      </c>
      <c r="G141" s="34">
        <f t="shared" si="28"/>
        <v>0</v>
      </c>
      <c r="H141" s="34">
        <f t="shared" si="25"/>
        <v>0</v>
      </c>
      <c r="I141" s="34">
        <f t="shared" si="26"/>
        <v>0</v>
      </c>
      <c r="J141" s="34">
        <f t="shared" si="22"/>
        <v>0</v>
      </c>
      <c r="K141" s="14">
        <f t="shared" si="19"/>
        <v>0</v>
      </c>
    </row>
    <row r="142" spans="2:11" x14ac:dyDescent="0.25">
      <c r="B142" s="6">
        <f t="shared" si="27"/>
        <v>0</v>
      </c>
      <c r="C142" s="33">
        <f t="shared" si="23"/>
        <v>0</v>
      </c>
      <c r="D142" s="34">
        <f t="shared" si="20"/>
        <v>0</v>
      </c>
      <c r="E142" s="34">
        <f t="shared" si="21"/>
        <v>0</v>
      </c>
      <c r="F142" s="34">
        <f t="shared" si="24"/>
        <v>0</v>
      </c>
      <c r="G142" s="34">
        <f t="shared" si="28"/>
        <v>0</v>
      </c>
      <c r="H142" s="34">
        <f t="shared" si="25"/>
        <v>0</v>
      </c>
      <c r="I142" s="34">
        <f t="shared" si="26"/>
        <v>0</v>
      </c>
      <c r="J142" s="34">
        <f t="shared" si="22"/>
        <v>0</v>
      </c>
      <c r="K142" s="14">
        <f t="shared" si="19"/>
        <v>0</v>
      </c>
    </row>
    <row r="143" spans="2:11" x14ac:dyDescent="0.25">
      <c r="B143" s="6">
        <f t="shared" si="27"/>
        <v>0</v>
      </c>
      <c r="C143" s="33">
        <f t="shared" si="23"/>
        <v>0</v>
      </c>
      <c r="D143" s="34">
        <f t="shared" si="20"/>
        <v>0</v>
      </c>
      <c r="E143" s="34">
        <f t="shared" si="21"/>
        <v>0</v>
      </c>
      <c r="F143" s="34">
        <f t="shared" si="24"/>
        <v>0</v>
      </c>
      <c r="G143" s="34">
        <f t="shared" si="28"/>
        <v>0</v>
      </c>
      <c r="H143" s="34">
        <f t="shared" si="25"/>
        <v>0</v>
      </c>
      <c r="I143" s="34">
        <f t="shared" si="26"/>
        <v>0</v>
      </c>
      <c r="J143" s="34">
        <f t="shared" si="22"/>
        <v>0</v>
      </c>
      <c r="K143" s="14">
        <f t="shared" si="19"/>
        <v>0</v>
      </c>
    </row>
    <row r="144" spans="2:11" x14ac:dyDescent="0.25">
      <c r="B144" s="6">
        <f t="shared" si="27"/>
        <v>0</v>
      </c>
      <c r="C144" s="33">
        <f t="shared" si="23"/>
        <v>0</v>
      </c>
      <c r="D144" s="34">
        <f t="shared" si="20"/>
        <v>0</v>
      </c>
      <c r="E144" s="34">
        <f t="shared" si="21"/>
        <v>0</v>
      </c>
      <c r="F144" s="34">
        <f t="shared" si="24"/>
        <v>0</v>
      </c>
      <c r="G144" s="34">
        <f t="shared" si="28"/>
        <v>0</v>
      </c>
      <c r="H144" s="34">
        <f t="shared" si="25"/>
        <v>0</v>
      </c>
      <c r="I144" s="34">
        <f t="shared" si="26"/>
        <v>0</v>
      </c>
      <c r="J144" s="34">
        <f t="shared" si="22"/>
        <v>0</v>
      </c>
      <c r="K144" s="14">
        <f t="shared" si="19"/>
        <v>0</v>
      </c>
    </row>
    <row r="145" spans="2:11" x14ac:dyDescent="0.25">
      <c r="B145" s="6">
        <f t="shared" si="27"/>
        <v>0</v>
      </c>
      <c r="C145" s="33">
        <f t="shared" si="23"/>
        <v>0</v>
      </c>
      <c r="D145" s="34">
        <f t="shared" si="20"/>
        <v>0</v>
      </c>
      <c r="E145" s="34">
        <f t="shared" si="21"/>
        <v>0</v>
      </c>
      <c r="F145" s="34">
        <f t="shared" si="24"/>
        <v>0</v>
      </c>
      <c r="G145" s="34">
        <f t="shared" si="28"/>
        <v>0</v>
      </c>
      <c r="H145" s="34">
        <f t="shared" si="25"/>
        <v>0</v>
      </c>
      <c r="I145" s="34">
        <f t="shared" si="26"/>
        <v>0</v>
      </c>
      <c r="J145" s="34">
        <f t="shared" si="22"/>
        <v>0</v>
      </c>
      <c r="K145" s="14">
        <f t="shared" si="19"/>
        <v>0</v>
      </c>
    </row>
    <row r="146" spans="2:11" x14ac:dyDescent="0.25">
      <c r="B146" s="6">
        <f t="shared" si="27"/>
        <v>0</v>
      </c>
      <c r="C146" s="33">
        <f t="shared" si="23"/>
        <v>0</v>
      </c>
      <c r="D146" s="34">
        <f t="shared" si="20"/>
        <v>0</v>
      </c>
      <c r="E146" s="34">
        <f t="shared" si="21"/>
        <v>0</v>
      </c>
      <c r="F146" s="34">
        <f t="shared" si="24"/>
        <v>0</v>
      </c>
      <c r="G146" s="34">
        <f t="shared" si="28"/>
        <v>0</v>
      </c>
      <c r="H146" s="34">
        <f t="shared" si="25"/>
        <v>0</v>
      </c>
      <c r="I146" s="34">
        <f t="shared" si="26"/>
        <v>0</v>
      </c>
      <c r="J146" s="34">
        <f t="shared" si="22"/>
        <v>0</v>
      </c>
      <c r="K146" s="14">
        <f t="shared" si="19"/>
        <v>0</v>
      </c>
    </row>
    <row r="147" spans="2:11" x14ac:dyDescent="0.25">
      <c r="B147" s="6">
        <f t="shared" si="27"/>
        <v>0</v>
      </c>
      <c r="C147" s="33">
        <f t="shared" si="23"/>
        <v>0</v>
      </c>
      <c r="D147" s="34">
        <f t="shared" si="20"/>
        <v>0</v>
      </c>
      <c r="E147" s="34">
        <f t="shared" si="21"/>
        <v>0</v>
      </c>
      <c r="F147" s="34">
        <f t="shared" si="24"/>
        <v>0</v>
      </c>
      <c r="G147" s="34">
        <f t="shared" si="28"/>
        <v>0</v>
      </c>
      <c r="H147" s="34">
        <f t="shared" si="25"/>
        <v>0</v>
      </c>
      <c r="I147" s="34">
        <f t="shared" si="26"/>
        <v>0</v>
      </c>
      <c r="J147" s="34">
        <f t="shared" si="22"/>
        <v>0</v>
      </c>
      <c r="K147" s="14">
        <f t="shared" si="19"/>
        <v>0</v>
      </c>
    </row>
    <row r="148" spans="2:11" x14ac:dyDescent="0.25">
      <c r="B148" s="6">
        <f t="shared" si="27"/>
        <v>0</v>
      </c>
      <c r="C148" s="33">
        <f t="shared" si="23"/>
        <v>0</v>
      </c>
      <c r="D148" s="34">
        <f t="shared" si="20"/>
        <v>0</v>
      </c>
      <c r="E148" s="34">
        <f t="shared" si="21"/>
        <v>0</v>
      </c>
      <c r="F148" s="34">
        <f t="shared" si="24"/>
        <v>0</v>
      </c>
      <c r="G148" s="34">
        <f t="shared" si="28"/>
        <v>0</v>
      </c>
      <c r="H148" s="34">
        <f t="shared" si="25"/>
        <v>0</v>
      </c>
      <c r="I148" s="34">
        <f t="shared" si="26"/>
        <v>0</v>
      </c>
      <c r="J148" s="34">
        <f t="shared" si="22"/>
        <v>0</v>
      </c>
      <c r="K148" s="14">
        <f t="shared" si="19"/>
        <v>0</v>
      </c>
    </row>
    <row r="149" spans="2:11" x14ac:dyDescent="0.25">
      <c r="B149" s="6">
        <f t="shared" si="27"/>
        <v>0</v>
      </c>
      <c r="C149" s="33">
        <f t="shared" si="23"/>
        <v>0</v>
      </c>
      <c r="D149" s="34">
        <f t="shared" si="20"/>
        <v>0</v>
      </c>
      <c r="E149" s="34">
        <f t="shared" si="21"/>
        <v>0</v>
      </c>
      <c r="F149" s="34">
        <f t="shared" si="24"/>
        <v>0</v>
      </c>
      <c r="G149" s="34">
        <f t="shared" si="28"/>
        <v>0</v>
      </c>
      <c r="H149" s="34">
        <f t="shared" si="25"/>
        <v>0</v>
      </c>
      <c r="I149" s="34">
        <f t="shared" si="26"/>
        <v>0</v>
      </c>
      <c r="J149" s="34">
        <f t="shared" si="22"/>
        <v>0</v>
      </c>
      <c r="K149" s="14">
        <f t="shared" si="19"/>
        <v>0</v>
      </c>
    </row>
    <row r="150" spans="2:11" x14ac:dyDescent="0.25">
      <c r="B150" s="6">
        <f t="shared" si="27"/>
        <v>0</v>
      </c>
      <c r="C150" s="33">
        <f t="shared" si="23"/>
        <v>0</v>
      </c>
      <c r="D150" s="34">
        <f t="shared" si="20"/>
        <v>0</v>
      </c>
      <c r="E150" s="34">
        <f t="shared" si="21"/>
        <v>0</v>
      </c>
      <c r="F150" s="34">
        <f t="shared" si="24"/>
        <v>0</v>
      </c>
      <c r="G150" s="34">
        <f t="shared" si="28"/>
        <v>0</v>
      </c>
      <c r="H150" s="34">
        <f t="shared" si="25"/>
        <v>0</v>
      </c>
      <c r="I150" s="34">
        <f t="shared" si="26"/>
        <v>0</v>
      </c>
      <c r="J150" s="34">
        <f t="shared" si="22"/>
        <v>0</v>
      </c>
      <c r="K150" s="14">
        <f t="shared" si="19"/>
        <v>0</v>
      </c>
    </row>
    <row r="151" spans="2:11" x14ac:dyDescent="0.25">
      <c r="B151" s="6">
        <f t="shared" si="27"/>
        <v>0</v>
      </c>
      <c r="C151" s="33">
        <f t="shared" si="23"/>
        <v>0</v>
      </c>
      <c r="D151" s="34">
        <f t="shared" si="20"/>
        <v>0</v>
      </c>
      <c r="E151" s="34">
        <f t="shared" si="21"/>
        <v>0</v>
      </c>
      <c r="F151" s="34">
        <f t="shared" si="24"/>
        <v>0</v>
      </c>
      <c r="G151" s="34">
        <f t="shared" si="28"/>
        <v>0</v>
      </c>
      <c r="H151" s="34">
        <f t="shared" si="25"/>
        <v>0</v>
      </c>
      <c r="I151" s="34">
        <f t="shared" si="26"/>
        <v>0</v>
      </c>
      <c r="J151" s="34">
        <f t="shared" si="22"/>
        <v>0</v>
      </c>
      <c r="K151" s="14">
        <f t="shared" si="19"/>
        <v>0</v>
      </c>
    </row>
    <row r="152" spans="2:11" x14ac:dyDescent="0.25">
      <c r="B152" s="6">
        <f t="shared" si="27"/>
        <v>0</v>
      </c>
      <c r="C152" s="33">
        <f t="shared" si="23"/>
        <v>0</v>
      </c>
      <c r="D152" s="34">
        <f t="shared" si="20"/>
        <v>0</v>
      </c>
      <c r="E152" s="34">
        <f t="shared" si="21"/>
        <v>0</v>
      </c>
      <c r="F152" s="34">
        <f t="shared" si="24"/>
        <v>0</v>
      </c>
      <c r="G152" s="34">
        <f t="shared" si="28"/>
        <v>0</v>
      </c>
      <c r="H152" s="34">
        <f t="shared" si="25"/>
        <v>0</v>
      </c>
      <c r="I152" s="34">
        <f t="shared" si="26"/>
        <v>0</v>
      </c>
      <c r="J152" s="34">
        <f t="shared" si="22"/>
        <v>0</v>
      </c>
      <c r="K152" s="14">
        <f t="shared" si="19"/>
        <v>0</v>
      </c>
    </row>
    <row r="153" spans="2:11" x14ac:dyDescent="0.25">
      <c r="B153" s="6">
        <f t="shared" si="27"/>
        <v>0</v>
      </c>
      <c r="C153" s="33">
        <f t="shared" si="23"/>
        <v>0</v>
      </c>
      <c r="D153" s="34">
        <f t="shared" si="20"/>
        <v>0</v>
      </c>
      <c r="E153" s="34">
        <f t="shared" si="21"/>
        <v>0</v>
      </c>
      <c r="F153" s="34">
        <f t="shared" si="24"/>
        <v>0</v>
      </c>
      <c r="G153" s="34">
        <f t="shared" si="28"/>
        <v>0</v>
      </c>
      <c r="H153" s="34">
        <f t="shared" si="25"/>
        <v>0</v>
      </c>
      <c r="I153" s="34">
        <f t="shared" si="26"/>
        <v>0</v>
      </c>
      <c r="J153" s="34">
        <f t="shared" si="22"/>
        <v>0</v>
      </c>
      <c r="K153" s="14">
        <f t="shared" si="19"/>
        <v>0</v>
      </c>
    </row>
  </sheetData>
  <protectedRanges>
    <protectedRange sqref="H2:H4" name="Range1"/>
  </protectedRange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stage storage</vt:lpstr>
      <vt:lpstr>storage curve</vt:lpstr>
    </vt:vector>
  </TitlesOfParts>
  <Company>Contech Engineered Solutions,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Thurston, Noel</dc:creator>
  <cp:lastModifiedBy>Noble, Brandon</cp:lastModifiedBy>
  <dcterms:created xsi:type="dcterms:W3CDTF">2016-08-30T22:06:02Z</dcterms:created>
  <dcterms:modified xsi:type="dcterms:W3CDTF">2018-05-31T19:27:24Z</dcterms:modified>
</cp:coreProperties>
</file>